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8805" yWindow="-45" windowWidth="11715" windowHeight="6660" activeTab="1"/>
  </bookViews>
  <sheets>
    <sheet name="25年度補正③" sheetId="34" r:id="rId1"/>
    <sheet name="26年度当初" sheetId="35" r:id="rId2"/>
    <sheet name="26年度当初 (2)" sheetId="36" r:id="rId3"/>
    <sheet name="Sheet1" sheetId="12" r:id="rId4"/>
  </sheets>
  <definedNames>
    <definedName name="_xlnm.Print_Area" localSheetId="0">'25年度補正③'!$A$1:$R$165</definedName>
    <definedName name="_xlnm.Print_Area" localSheetId="1">'26年度当初'!$A$1:$R$165</definedName>
    <definedName name="_xlnm.Print_Area" localSheetId="2">'26年度当初 (2)'!$A$1:$R$165</definedName>
  </definedNames>
  <calcPr calcId="145621"/>
</workbook>
</file>

<file path=xl/calcChain.xml><?xml version="1.0" encoding="utf-8"?>
<calcChain xmlns="http://schemas.openxmlformats.org/spreadsheetml/2006/main">
  <c r="O161" i="36" l="1"/>
  <c r="H161" i="36"/>
  <c r="F161" i="36"/>
  <c r="O158" i="36"/>
  <c r="H158" i="36"/>
  <c r="F158" i="36"/>
  <c r="H155" i="36"/>
  <c r="F155" i="36"/>
  <c r="H154" i="36"/>
  <c r="F154" i="36"/>
  <c r="H153" i="36"/>
  <c r="F153" i="36"/>
  <c r="H152" i="36"/>
  <c r="F152" i="36"/>
  <c r="H151" i="36"/>
  <c r="F151" i="36"/>
  <c r="H150" i="36"/>
  <c r="F150" i="36"/>
  <c r="H149" i="36"/>
  <c r="F149" i="36"/>
  <c r="H148" i="36"/>
  <c r="F148" i="36"/>
  <c r="H147" i="36"/>
  <c r="F147" i="36"/>
  <c r="H146" i="36"/>
  <c r="F146" i="36"/>
  <c r="H145" i="36"/>
  <c r="F145" i="36"/>
  <c r="H144" i="36"/>
  <c r="F144" i="36"/>
  <c r="O143" i="36"/>
  <c r="H143" i="36"/>
  <c r="F143" i="36" s="1"/>
  <c r="O142" i="36"/>
  <c r="O141" i="36" s="1"/>
  <c r="O156" i="36" s="1"/>
  <c r="O157" i="36" s="1"/>
  <c r="H142" i="36"/>
  <c r="F142" i="36"/>
  <c r="Q141" i="36"/>
  <c r="Q156" i="36" s="1"/>
  <c r="Q157" i="36" s="1"/>
  <c r="P141" i="36"/>
  <c r="P156" i="36" s="1"/>
  <c r="P157" i="36" s="1"/>
  <c r="N141" i="36"/>
  <c r="N156" i="36" s="1"/>
  <c r="N157" i="36" s="1"/>
  <c r="M141" i="36"/>
  <c r="M156" i="36" s="1"/>
  <c r="M157" i="36" s="1"/>
  <c r="L141" i="36"/>
  <c r="L156" i="36" s="1"/>
  <c r="L157" i="36" s="1"/>
  <c r="K141" i="36"/>
  <c r="J141" i="36"/>
  <c r="I141" i="36"/>
  <c r="H141" i="36"/>
  <c r="H140" i="36"/>
  <c r="F140" i="36" s="1"/>
  <c r="H139" i="36"/>
  <c r="F139" i="36" s="1"/>
  <c r="H138" i="36"/>
  <c r="F138" i="36" s="1"/>
  <c r="H137" i="36"/>
  <c r="F137" i="36" s="1"/>
  <c r="K136" i="36"/>
  <c r="K156" i="36" s="1"/>
  <c r="J136" i="36"/>
  <c r="J156" i="36" s="1"/>
  <c r="I136" i="36"/>
  <c r="I156" i="36" s="1"/>
  <c r="G136" i="36"/>
  <c r="G156" i="36" s="1"/>
  <c r="J135" i="36"/>
  <c r="J157" i="36" s="1"/>
  <c r="G135" i="36"/>
  <c r="G157" i="36" s="1"/>
  <c r="H134" i="36"/>
  <c r="F134" i="36" s="1"/>
  <c r="H133" i="36"/>
  <c r="F133" i="36" s="1"/>
  <c r="H132" i="36"/>
  <c r="F132" i="36" s="1"/>
  <c r="H131" i="36"/>
  <c r="F131" i="36" s="1"/>
  <c r="K130" i="36"/>
  <c r="K135" i="36" s="1"/>
  <c r="K157" i="36" s="1"/>
  <c r="H129" i="36"/>
  <c r="F129" i="36"/>
  <c r="H128" i="36"/>
  <c r="F128" i="36"/>
  <c r="H127" i="36"/>
  <c r="F127" i="36"/>
  <c r="H126" i="36"/>
  <c r="F126" i="36"/>
  <c r="H125" i="36"/>
  <c r="F125" i="36"/>
  <c r="H124" i="36"/>
  <c r="F124" i="36"/>
  <c r="H123" i="36"/>
  <c r="F123" i="36"/>
  <c r="H120" i="36"/>
  <c r="F120" i="36"/>
  <c r="H119" i="36"/>
  <c r="F119" i="36"/>
  <c r="H118" i="36"/>
  <c r="F118" i="36"/>
  <c r="H117" i="36"/>
  <c r="F117" i="36"/>
  <c r="H116" i="36"/>
  <c r="F116" i="36"/>
  <c r="Q115" i="36"/>
  <c r="Q121" i="36" s="1"/>
  <c r="Q122" i="36" s="1"/>
  <c r="P115" i="36"/>
  <c r="P121" i="36" s="1"/>
  <c r="P122" i="36" s="1"/>
  <c r="O115" i="36"/>
  <c r="O121" i="36" s="1"/>
  <c r="O122" i="36" s="1"/>
  <c r="N115" i="36"/>
  <c r="N121" i="36" s="1"/>
  <c r="M115" i="36"/>
  <c r="M121" i="36" s="1"/>
  <c r="L115" i="36"/>
  <c r="L121" i="36" s="1"/>
  <c r="K115" i="36"/>
  <c r="K121" i="36" s="1"/>
  <c r="J115" i="36"/>
  <c r="J121" i="36" s="1"/>
  <c r="I115" i="36"/>
  <c r="I121" i="36" s="1"/>
  <c r="H115" i="36"/>
  <c r="G115" i="36"/>
  <c r="G121" i="36" s="1"/>
  <c r="F115" i="36"/>
  <c r="N114" i="36"/>
  <c r="H113" i="36"/>
  <c r="F113" i="36"/>
  <c r="H112" i="36"/>
  <c r="F112" i="36"/>
  <c r="H111" i="36"/>
  <c r="F111" i="36"/>
  <c r="H110" i="36"/>
  <c r="F110" i="36"/>
  <c r="H109" i="36"/>
  <c r="F109" i="36"/>
  <c r="H108" i="36"/>
  <c r="F108" i="36"/>
  <c r="H107" i="36"/>
  <c r="F107" i="36"/>
  <c r="H106" i="36"/>
  <c r="F106" i="36"/>
  <c r="H105" i="36"/>
  <c r="F105" i="36"/>
  <c r="M104" i="36"/>
  <c r="M114" i="36" s="1"/>
  <c r="M122" i="36" s="1"/>
  <c r="L104" i="36"/>
  <c r="L114" i="36" s="1"/>
  <c r="K104" i="36"/>
  <c r="K114" i="36" s="1"/>
  <c r="K122" i="36" s="1"/>
  <c r="J104" i="36"/>
  <c r="J114" i="36" s="1"/>
  <c r="I104" i="36"/>
  <c r="I114" i="36" s="1"/>
  <c r="H104" i="36"/>
  <c r="G104" i="36"/>
  <c r="G114" i="36" s="1"/>
  <c r="F104" i="36"/>
  <c r="H101" i="36"/>
  <c r="F101" i="36"/>
  <c r="Q100" i="36"/>
  <c r="P100" i="36"/>
  <c r="O100" i="36"/>
  <c r="N100" i="36"/>
  <c r="M100" i="36"/>
  <c r="L100" i="36"/>
  <c r="K100" i="36"/>
  <c r="J100" i="36"/>
  <c r="I100" i="36"/>
  <c r="H100" i="36"/>
  <c r="G100" i="36"/>
  <c r="F100" i="36"/>
  <c r="O99" i="36"/>
  <c r="H99" i="36"/>
  <c r="F99" i="36" s="1"/>
  <c r="O98" i="36"/>
  <c r="F98" i="36" s="1"/>
  <c r="O97" i="36"/>
  <c r="F97" i="36"/>
  <c r="O96" i="36"/>
  <c r="F96" i="36"/>
  <c r="Q95" i="36"/>
  <c r="P95" i="36"/>
  <c r="O95" i="36"/>
  <c r="N95" i="36"/>
  <c r="M95" i="36"/>
  <c r="L95" i="36"/>
  <c r="K95" i="36"/>
  <c r="J95" i="36"/>
  <c r="I95" i="36"/>
  <c r="H95" i="36"/>
  <c r="F95" i="36"/>
  <c r="H94" i="36"/>
  <c r="F94" i="36"/>
  <c r="H93" i="36"/>
  <c r="G93" i="36"/>
  <c r="F93" i="36" s="1"/>
  <c r="O92" i="36"/>
  <c r="F92" i="36"/>
  <c r="O91" i="36"/>
  <c r="H91" i="36"/>
  <c r="F91" i="36" s="1"/>
  <c r="O90" i="36"/>
  <c r="H90" i="36"/>
  <c r="F90" i="36"/>
  <c r="O89" i="36"/>
  <c r="H89" i="36"/>
  <c r="F89" i="36" s="1"/>
  <c r="O88" i="36"/>
  <c r="H88" i="36"/>
  <c r="F88" i="36"/>
  <c r="O87" i="36"/>
  <c r="H87" i="36"/>
  <c r="F87" i="36" s="1"/>
  <c r="O86" i="36"/>
  <c r="H86" i="36"/>
  <c r="F86" i="36"/>
  <c r="O85" i="36"/>
  <c r="H85" i="36"/>
  <c r="F85" i="36" s="1"/>
  <c r="O84" i="36"/>
  <c r="H84" i="36"/>
  <c r="F84" i="36"/>
  <c r="O83" i="36"/>
  <c r="H83" i="36"/>
  <c r="F83" i="36" s="1"/>
  <c r="O82" i="36"/>
  <c r="H82" i="36"/>
  <c r="F82" i="36"/>
  <c r="O81" i="36"/>
  <c r="H81" i="36"/>
  <c r="F81" i="36" s="1"/>
  <c r="O80" i="36"/>
  <c r="H80" i="36"/>
  <c r="F80" i="36"/>
  <c r="O79" i="36"/>
  <c r="H79" i="36"/>
  <c r="F79" i="36" s="1"/>
  <c r="O78" i="36"/>
  <c r="H78" i="36"/>
  <c r="F78" i="36"/>
  <c r="O77" i="36"/>
  <c r="H77" i="36"/>
  <c r="F77" i="36" s="1"/>
  <c r="Q76" i="36"/>
  <c r="P76" i="36"/>
  <c r="O76" i="36"/>
  <c r="N76" i="36"/>
  <c r="M76" i="36"/>
  <c r="L76" i="36"/>
  <c r="K76" i="36"/>
  <c r="J76" i="36"/>
  <c r="I76" i="36"/>
  <c r="H76" i="36" s="1"/>
  <c r="G76" i="36"/>
  <c r="F76" i="36" s="1"/>
  <c r="O75" i="36"/>
  <c r="H75" i="36"/>
  <c r="F75" i="36"/>
  <c r="O74" i="36"/>
  <c r="H74" i="36"/>
  <c r="F74" i="36" s="1"/>
  <c r="O73" i="36"/>
  <c r="H73" i="36"/>
  <c r="F73" i="36"/>
  <c r="O72" i="36"/>
  <c r="H72" i="36"/>
  <c r="F72" i="36" s="1"/>
  <c r="O71" i="36"/>
  <c r="H71" i="36"/>
  <c r="F71" i="36"/>
  <c r="O70" i="36"/>
  <c r="H70" i="36"/>
  <c r="F70" i="36" s="1"/>
  <c r="O69" i="36"/>
  <c r="H69" i="36"/>
  <c r="F69" i="36"/>
  <c r="O68" i="36"/>
  <c r="H68" i="36"/>
  <c r="F68" i="36" s="1"/>
  <c r="O67" i="36"/>
  <c r="H67" i="36"/>
  <c r="F67" i="36" s="1"/>
  <c r="O66" i="36"/>
  <c r="H66" i="36"/>
  <c r="F66" i="36"/>
  <c r="O65" i="36"/>
  <c r="H65" i="36"/>
  <c r="F65" i="36" s="1"/>
  <c r="O64" i="36"/>
  <c r="H64" i="36"/>
  <c r="F64" i="36"/>
  <c r="O63" i="36"/>
  <c r="H63" i="36"/>
  <c r="F63" i="36" s="1"/>
  <c r="O62" i="36"/>
  <c r="H62" i="36"/>
  <c r="F62" i="36"/>
  <c r="O61" i="36"/>
  <c r="H61" i="36"/>
  <c r="F61" i="36" s="1"/>
  <c r="O60" i="36"/>
  <c r="H60" i="36"/>
  <c r="F60" i="36"/>
  <c r="O59" i="36"/>
  <c r="H59" i="36"/>
  <c r="F59" i="36" s="1"/>
  <c r="O58" i="36"/>
  <c r="H58" i="36"/>
  <c r="F58" i="36"/>
  <c r="O57" i="36"/>
  <c r="H57" i="36"/>
  <c r="F57" i="36" s="1"/>
  <c r="Q56" i="36"/>
  <c r="P56" i="36"/>
  <c r="O56" i="36"/>
  <c r="N56" i="36"/>
  <c r="M56" i="36"/>
  <c r="L56" i="36"/>
  <c r="K56" i="36"/>
  <c r="J56" i="36"/>
  <c r="I56" i="36"/>
  <c r="H56" i="36" s="1"/>
  <c r="G56" i="36"/>
  <c r="O55" i="36"/>
  <c r="H55" i="36"/>
  <c r="F55" i="36"/>
  <c r="O54" i="36"/>
  <c r="H54" i="36"/>
  <c r="F54" i="36" s="1"/>
  <c r="O53" i="36"/>
  <c r="H53" i="36"/>
  <c r="F53" i="36"/>
  <c r="O52" i="36"/>
  <c r="H52" i="36"/>
  <c r="F52" i="36" s="1"/>
  <c r="O51" i="36"/>
  <c r="H51" i="36"/>
  <c r="F51" i="36"/>
  <c r="O50" i="36"/>
  <c r="H50" i="36"/>
  <c r="F50" i="36" s="1"/>
  <c r="O49" i="36"/>
  <c r="H49" i="36"/>
  <c r="F49" i="36"/>
  <c r="Q48" i="36"/>
  <c r="Q102" i="36" s="1"/>
  <c r="P48" i="36"/>
  <c r="P102" i="36" s="1"/>
  <c r="O48" i="36"/>
  <c r="O102" i="36" s="1"/>
  <c r="N48" i="36"/>
  <c r="N102" i="36" s="1"/>
  <c r="M48" i="36"/>
  <c r="M102" i="36" s="1"/>
  <c r="L48" i="36"/>
  <c r="L102" i="36" s="1"/>
  <c r="K48" i="36"/>
  <c r="K102" i="36" s="1"/>
  <c r="J48" i="36"/>
  <c r="J102" i="36" s="1"/>
  <c r="I48" i="36"/>
  <c r="I102" i="36" s="1"/>
  <c r="H102" i="36" s="1"/>
  <c r="H48" i="36"/>
  <c r="G48" i="36"/>
  <c r="G102" i="36" s="1"/>
  <c r="F102" i="36" s="1"/>
  <c r="F48" i="36"/>
  <c r="G47" i="36"/>
  <c r="G103" i="36" s="1"/>
  <c r="H46" i="36"/>
  <c r="F46" i="36" s="1"/>
  <c r="H45" i="36"/>
  <c r="F45" i="36" s="1"/>
  <c r="H44" i="36"/>
  <c r="F44" i="36" s="1"/>
  <c r="H43" i="36"/>
  <c r="F43" i="36" s="1"/>
  <c r="N42" i="36"/>
  <c r="M42" i="36"/>
  <c r="L42" i="36"/>
  <c r="K42" i="36"/>
  <c r="J42" i="36"/>
  <c r="I42" i="36"/>
  <c r="H42" i="36"/>
  <c r="F42" i="36" s="1"/>
  <c r="H41" i="36"/>
  <c r="F41" i="36" s="1"/>
  <c r="H40" i="36"/>
  <c r="F40" i="36" s="1"/>
  <c r="O39" i="36"/>
  <c r="H39" i="36"/>
  <c r="F39" i="36"/>
  <c r="O38" i="36"/>
  <c r="H38" i="36"/>
  <c r="F38" i="36" s="1"/>
  <c r="H37" i="36"/>
  <c r="F37" i="36" s="1"/>
  <c r="Q36" i="36"/>
  <c r="P36" i="36"/>
  <c r="O36" i="36"/>
  <c r="N36" i="36"/>
  <c r="M36" i="36"/>
  <c r="L36" i="36"/>
  <c r="K36" i="36"/>
  <c r="J36" i="36"/>
  <c r="I36" i="36"/>
  <c r="H36" i="36" s="1"/>
  <c r="F36" i="36" s="1"/>
  <c r="O35" i="36"/>
  <c r="H35" i="36"/>
  <c r="F35" i="36" s="1"/>
  <c r="O34" i="36"/>
  <c r="H34" i="36"/>
  <c r="F34" i="36"/>
  <c r="O33" i="36"/>
  <c r="H33" i="36"/>
  <c r="F33" i="36" s="1"/>
  <c r="O32" i="36"/>
  <c r="F32" i="36" s="1"/>
  <c r="H31" i="36"/>
  <c r="F31" i="36" s="1"/>
  <c r="H30" i="36"/>
  <c r="F30" i="36" s="1"/>
  <c r="H29" i="36"/>
  <c r="F29" i="36" s="1"/>
  <c r="H28" i="36"/>
  <c r="F28" i="36" s="1"/>
  <c r="H27" i="36"/>
  <c r="F27" i="36" s="1"/>
  <c r="H26" i="36"/>
  <c r="F26" i="36" s="1"/>
  <c r="Q25" i="36"/>
  <c r="Q47" i="36" s="1"/>
  <c r="Q103" i="36" s="1"/>
  <c r="P25" i="36"/>
  <c r="P47" i="36" s="1"/>
  <c r="O25" i="36"/>
  <c r="N25" i="36"/>
  <c r="N47" i="36" s="1"/>
  <c r="N103" i="36" s="1"/>
  <c r="M25" i="36"/>
  <c r="M47" i="36" s="1"/>
  <c r="M103" i="36" s="1"/>
  <c r="M159" i="36" s="1"/>
  <c r="M162" i="36" s="1"/>
  <c r="L25" i="36"/>
  <c r="L47" i="36" s="1"/>
  <c r="L103" i="36" s="1"/>
  <c r="K25" i="36"/>
  <c r="K47" i="36" s="1"/>
  <c r="K103" i="36" s="1"/>
  <c r="J25" i="36"/>
  <c r="J47" i="36" s="1"/>
  <c r="J103" i="36" s="1"/>
  <c r="I25" i="36"/>
  <c r="I47" i="36" s="1"/>
  <c r="H24" i="36"/>
  <c r="F24" i="36"/>
  <c r="H23" i="36"/>
  <c r="F23" i="36"/>
  <c r="H22" i="36"/>
  <c r="F22" i="36"/>
  <c r="Q20" i="36"/>
  <c r="P20" i="36"/>
  <c r="O20" i="36"/>
  <c r="N20" i="36"/>
  <c r="L20" i="36"/>
  <c r="H19" i="36"/>
  <c r="F19" i="36"/>
  <c r="H18" i="36"/>
  <c r="F18" i="36"/>
  <c r="H17" i="36"/>
  <c r="F17" i="36"/>
  <c r="H16" i="36"/>
  <c r="F16" i="36"/>
  <c r="H15" i="36"/>
  <c r="F15" i="36"/>
  <c r="K14" i="36"/>
  <c r="K20" i="36" s="1"/>
  <c r="J14" i="36"/>
  <c r="J20" i="36" s="1"/>
  <c r="I14" i="36"/>
  <c r="I20" i="36" s="1"/>
  <c r="H14" i="36"/>
  <c r="H20" i="36" s="1"/>
  <c r="G14" i="36"/>
  <c r="G20" i="36" s="1"/>
  <c r="F14" i="36"/>
  <c r="P13" i="36"/>
  <c r="P21" i="36" s="1"/>
  <c r="N13" i="36"/>
  <c r="N21" i="36" s="1"/>
  <c r="K13" i="36"/>
  <c r="K21" i="36" s="1"/>
  <c r="K159" i="36" s="1"/>
  <c r="K162" i="36" s="1"/>
  <c r="I13" i="36"/>
  <c r="I21" i="36" s="1"/>
  <c r="G13" i="36"/>
  <c r="G21" i="36" s="1"/>
  <c r="H12" i="36"/>
  <c r="F12" i="36" s="1"/>
  <c r="H11" i="36"/>
  <c r="F11" i="36" s="1"/>
  <c r="H10" i="36"/>
  <c r="F10" i="36" s="1"/>
  <c r="H9" i="36"/>
  <c r="F9" i="36" s="1"/>
  <c r="H8" i="36"/>
  <c r="F8" i="36" s="1"/>
  <c r="F7" i="36" s="1"/>
  <c r="Q7" i="36"/>
  <c r="Q13" i="36" s="1"/>
  <c r="Q21" i="36" s="1"/>
  <c r="Q159" i="36" s="1"/>
  <c r="Q162" i="36" s="1"/>
  <c r="P7" i="36"/>
  <c r="O7" i="36"/>
  <c r="O13" i="36" s="1"/>
  <c r="O21" i="36" s="1"/>
  <c r="N7" i="36"/>
  <c r="L7" i="36"/>
  <c r="L13" i="36" s="1"/>
  <c r="L21" i="36" s="1"/>
  <c r="K7" i="36"/>
  <c r="J7" i="36"/>
  <c r="J13" i="36" s="1"/>
  <c r="I7" i="36"/>
  <c r="H7" i="36"/>
  <c r="H13" i="36" s="1"/>
  <c r="G7" i="36"/>
  <c r="O161" i="35"/>
  <c r="H161" i="35"/>
  <c r="F161" i="35" s="1"/>
  <c r="O158" i="35"/>
  <c r="H158" i="35"/>
  <c r="F158" i="35" s="1"/>
  <c r="H155" i="35"/>
  <c r="F155" i="35" s="1"/>
  <c r="H154" i="35"/>
  <c r="F154" i="35"/>
  <c r="H153" i="35"/>
  <c r="F153" i="35"/>
  <c r="H152" i="35"/>
  <c r="F152" i="35"/>
  <c r="H151" i="35"/>
  <c r="F151" i="35"/>
  <c r="H150" i="35"/>
  <c r="F150" i="35"/>
  <c r="H149" i="35"/>
  <c r="F149" i="35"/>
  <c r="H148" i="35"/>
  <c r="F148" i="35"/>
  <c r="H147" i="35"/>
  <c r="F147" i="35"/>
  <c r="H146" i="35"/>
  <c r="F146" i="35"/>
  <c r="H145" i="35"/>
  <c r="F145" i="35"/>
  <c r="H144" i="35"/>
  <c r="F144" i="35"/>
  <c r="O143" i="35"/>
  <c r="H143" i="35"/>
  <c r="F143" i="35" s="1"/>
  <c r="O142" i="35"/>
  <c r="O141" i="35" s="1"/>
  <c r="O156" i="35" s="1"/>
  <c r="O157" i="35" s="1"/>
  <c r="H142" i="35"/>
  <c r="F142" i="35"/>
  <c r="Q141" i="35"/>
  <c r="Q156" i="35" s="1"/>
  <c r="Q157" i="35" s="1"/>
  <c r="P141" i="35"/>
  <c r="P156" i="35" s="1"/>
  <c r="P157" i="35" s="1"/>
  <c r="N141" i="35"/>
  <c r="N156" i="35" s="1"/>
  <c r="N157" i="35" s="1"/>
  <c r="M141" i="35"/>
  <c r="M156" i="35" s="1"/>
  <c r="M157" i="35" s="1"/>
  <c r="L141" i="35"/>
  <c r="L156" i="35" s="1"/>
  <c r="L157" i="35" s="1"/>
  <c r="K141" i="35"/>
  <c r="J141" i="35"/>
  <c r="I141" i="35"/>
  <c r="H141" i="35"/>
  <c r="F141" i="35" s="1"/>
  <c r="H140" i="35"/>
  <c r="F140" i="35" s="1"/>
  <c r="H139" i="35"/>
  <c r="F139" i="35" s="1"/>
  <c r="H138" i="35"/>
  <c r="F138" i="35"/>
  <c r="H137" i="35"/>
  <c r="F137" i="35"/>
  <c r="K136" i="35"/>
  <c r="K156" i="35" s="1"/>
  <c r="J136" i="35"/>
  <c r="J156" i="35" s="1"/>
  <c r="I136" i="35"/>
  <c r="I156" i="35" s="1"/>
  <c r="H136" i="35"/>
  <c r="G136" i="35"/>
  <c r="G156" i="35" s="1"/>
  <c r="F136" i="35"/>
  <c r="J135" i="35"/>
  <c r="J157" i="35" s="1"/>
  <c r="G135" i="35"/>
  <c r="H134" i="35"/>
  <c r="F134" i="35" s="1"/>
  <c r="H133" i="35"/>
  <c r="F133" i="35" s="1"/>
  <c r="H132" i="35"/>
  <c r="F132" i="35" s="1"/>
  <c r="H131" i="35"/>
  <c r="F131" i="35" s="1"/>
  <c r="K130" i="35"/>
  <c r="K135" i="35" s="1"/>
  <c r="K157" i="35" s="1"/>
  <c r="H129" i="35"/>
  <c r="F129" i="35"/>
  <c r="H128" i="35"/>
  <c r="F128" i="35"/>
  <c r="H127" i="35"/>
  <c r="F127" i="35"/>
  <c r="H126" i="35"/>
  <c r="F126" i="35"/>
  <c r="H125" i="35"/>
  <c r="F125" i="35"/>
  <c r="H124" i="35"/>
  <c r="F124" i="35"/>
  <c r="H123" i="35"/>
  <c r="F123" i="35"/>
  <c r="H120" i="35"/>
  <c r="F120" i="35"/>
  <c r="H119" i="35"/>
  <c r="F119" i="35"/>
  <c r="H118" i="35"/>
  <c r="F118" i="35"/>
  <c r="H117" i="35"/>
  <c r="F117" i="35"/>
  <c r="H116" i="35"/>
  <c r="F116" i="35"/>
  <c r="Q115" i="35"/>
  <c r="Q121" i="35" s="1"/>
  <c r="Q122" i="35" s="1"/>
  <c r="P115" i="35"/>
  <c r="P121" i="35" s="1"/>
  <c r="P122" i="35" s="1"/>
  <c r="O115" i="35"/>
  <c r="O121" i="35" s="1"/>
  <c r="O122" i="35" s="1"/>
  <c r="N115" i="35"/>
  <c r="N121" i="35" s="1"/>
  <c r="M115" i="35"/>
  <c r="M121" i="35" s="1"/>
  <c r="L115" i="35"/>
  <c r="L121" i="35" s="1"/>
  <c r="K115" i="35"/>
  <c r="K121" i="35" s="1"/>
  <c r="J115" i="35"/>
  <c r="J121" i="35" s="1"/>
  <c r="I115" i="35"/>
  <c r="I121" i="35" s="1"/>
  <c r="H115" i="35"/>
  <c r="G115" i="35"/>
  <c r="G121" i="35" s="1"/>
  <c r="F115" i="35"/>
  <c r="N114" i="35"/>
  <c r="N122" i="35" s="1"/>
  <c r="H113" i="35"/>
  <c r="F113" i="35" s="1"/>
  <c r="H112" i="35"/>
  <c r="F112" i="35" s="1"/>
  <c r="H111" i="35"/>
  <c r="F111" i="35" s="1"/>
  <c r="H110" i="35"/>
  <c r="F110" i="35" s="1"/>
  <c r="H109" i="35"/>
  <c r="F109" i="35" s="1"/>
  <c r="H108" i="35"/>
  <c r="F108" i="35"/>
  <c r="H107" i="35"/>
  <c r="F107" i="35"/>
  <c r="H106" i="35"/>
  <c r="F106" i="35"/>
  <c r="H105" i="35"/>
  <c r="F105" i="35"/>
  <c r="M104" i="35"/>
  <c r="M114" i="35" s="1"/>
  <c r="M122" i="35" s="1"/>
  <c r="L104" i="35"/>
  <c r="L114" i="35" s="1"/>
  <c r="L122" i="35" s="1"/>
  <c r="K104" i="35"/>
  <c r="K114" i="35" s="1"/>
  <c r="K122" i="35" s="1"/>
  <c r="J104" i="35"/>
  <c r="J114" i="35" s="1"/>
  <c r="J122" i="35" s="1"/>
  <c r="I104" i="35"/>
  <c r="I114" i="35" s="1"/>
  <c r="H104" i="35"/>
  <c r="G104" i="35"/>
  <c r="G114" i="35" s="1"/>
  <c r="F104" i="35"/>
  <c r="H101" i="35"/>
  <c r="F101" i="35"/>
  <c r="Q100" i="35"/>
  <c r="P100" i="35"/>
  <c r="O100" i="35"/>
  <c r="N100" i="35"/>
  <c r="M100" i="35"/>
  <c r="L100" i="35"/>
  <c r="K100" i="35"/>
  <c r="J100" i="35"/>
  <c r="I100" i="35"/>
  <c r="H100" i="35"/>
  <c r="G100" i="35"/>
  <c r="F100" i="35"/>
  <c r="O99" i="35"/>
  <c r="H99" i="35"/>
  <c r="F99" i="35" s="1"/>
  <c r="O98" i="35"/>
  <c r="F98" i="35" s="1"/>
  <c r="O97" i="35"/>
  <c r="F97" i="35" s="1"/>
  <c r="O96" i="35"/>
  <c r="F96" i="35" s="1"/>
  <c r="Q95" i="35"/>
  <c r="P95" i="35"/>
  <c r="O95" i="35"/>
  <c r="N95" i="35"/>
  <c r="M95" i="35"/>
  <c r="L95" i="35"/>
  <c r="K95" i="35"/>
  <c r="J95" i="35"/>
  <c r="I95" i="35"/>
  <c r="H95" i="35" s="1"/>
  <c r="F95" i="35" s="1"/>
  <c r="H94" i="35"/>
  <c r="F94" i="35" s="1"/>
  <c r="H93" i="35"/>
  <c r="G93" i="35"/>
  <c r="F93" i="35" s="1"/>
  <c r="O92" i="35"/>
  <c r="F92" i="35" s="1"/>
  <c r="O91" i="35"/>
  <c r="H91" i="35"/>
  <c r="O90" i="35"/>
  <c r="H90" i="35"/>
  <c r="F90" i="35"/>
  <c r="O89" i="35"/>
  <c r="H89" i="35"/>
  <c r="F89" i="35" s="1"/>
  <c r="O88" i="35"/>
  <c r="H88" i="35"/>
  <c r="F88" i="35" s="1"/>
  <c r="O87" i="35"/>
  <c r="H87" i="35"/>
  <c r="O86" i="35"/>
  <c r="H86" i="35"/>
  <c r="F86" i="35"/>
  <c r="O85" i="35"/>
  <c r="H85" i="35"/>
  <c r="F85" i="35" s="1"/>
  <c r="O84" i="35"/>
  <c r="H84" i="35"/>
  <c r="F84" i="35" s="1"/>
  <c r="O83" i="35"/>
  <c r="H83" i="35"/>
  <c r="O82" i="35"/>
  <c r="H82" i="35"/>
  <c r="F82" i="35"/>
  <c r="O81" i="35"/>
  <c r="H81" i="35"/>
  <c r="F81" i="35" s="1"/>
  <c r="O80" i="35"/>
  <c r="H80" i="35"/>
  <c r="F80" i="35" s="1"/>
  <c r="O79" i="35"/>
  <c r="H79" i="35"/>
  <c r="O78" i="35"/>
  <c r="H78" i="35"/>
  <c r="F78" i="35"/>
  <c r="O77" i="35"/>
  <c r="H77" i="35"/>
  <c r="F77" i="35" s="1"/>
  <c r="Q76" i="35"/>
  <c r="P76" i="35"/>
  <c r="O76" i="35"/>
  <c r="N76" i="35"/>
  <c r="M76" i="35"/>
  <c r="L76" i="35"/>
  <c r="K76" i="35"/>
  <c r="J76" i="35"/>
  <c r="I76" i="35"/>
  <c r="G76" i="35"/>
  <c r="O75" i="35"/>
  <c r="H75" i="35"/>
  <c r="F75" i="35" s="1"/>
  <c r="O74" i="35"/>
  <c r="H74" i="35"/>
  <c r="F74" i="35"/>
  <c r="O73" i="35"/>
  <c r="H73" i="35"/>
  <c r="F73" i="35" s="1"/>
  <c r="O72" i="35"/>
  <c r="H72" i="35"/>
  <c r="F72" i="35" s="1"/>
  <c r="O71" i="35"/>
  <c r="H71" i="35"/>
  <c r="F71" i="35" s="1"/>
  <c r="O70" i="35"/>
  <c r="H70" i="35"/>
  <c r="F70" i="35" s="1"/>
  <c r="O69" i="35"/>
  <c r="H69" i="35"/>
  <c r="F69" i="35" s="1"/>
  <c r="O68" i="35"/>
  <c r="H68" i="35"/>
  <c r="O67" i="35"/>
  <c r="H67" i="35"/>
  <c r="F67" i="35"/>
  <c r="O66" i="35"/>
  <c r="H66" i="35"/>
  <c r="F66" i="35" s="1"/>
  <c r="O65" i="35"/>
  <c r="H65" i="35"/>
  <c r="F65" i="35" s="1"/>
  <c r="O64" i="35"/>
  <c r="H64" i="35"/>
  <c r="O63" i="35"/>
  <c r="H63" i="35"/>
  <c r="F63" i="35"/>
  <c r="O62" i="35"/>
  <c r="H62" i="35"/>
  <c r="F62" i="35" s="1"/>
  <c r="O61" i="35"/>
  <c r="H61" i="35"/>
  <c r="F61" i="35" s="1"/>
  <c r="O60" i="35"/>
  <c r="H60" i="35"/>
  <c r="O59" i="35"/>
  <c r="H59" i="35"/>
  <c r="F59" i="35"/>
  <c r="O58" i="35"/>
  <c r="H58" i="35"/>
  <c r="F58" i="35" s="1"/>
  <c r="O57" i="35"/>
  <c r="H57" i="35"/>
  <c r="F57" i="35" s="1"/>
  <c r="Q56" i="35"/>
  <c r="P56" i="35"/>
  <c r="O56" i="35"/>
  <c r="N56" i="35"/>
  <c r="M56" i="35"/>
  <c r="L56" i="35"/>
  <c r="K56" i="35"/>
  <c r="J56" i="35"/>
  <c r="I56" i="35"/>
  <c r="H56" i="35" s="1"/>
  <c r="G56" i="35"/>
  <c r="F56" i="35" s="1"/>
  <c r="O55" i="35"/>
  <c r="H55" i="35"/>
  <c r="O54" i="35"/>
  <c r="H54" i="35"/>
  <c r="F54" i="35"/>
  <c r="O53" i="35"/>
  <c r="H53" i="35"/>
  <c r="F53" i="35" s="1"/>
  <c r="O52" i="35"/>
  <c r="H52" i="35"/>
  <c r="F52" i="35" s="1"/>
  <c r="O51" i="35"/>
  <c r="H51" i="35"/>
  <c r="O50" i="35"/>
  <c r="H50" i="35"/>
  <c r="F50" i="35"/>
  <c r="O49" i="35"/>
  <c r="H49" i="35"/>
  <c r="F49" i="35" s="1"/>
  <c r="Q48" i="35"/>
  <c r="Q102" i="35" s="1"/>
  <c r="P48" i="35"/>
  <c r="P102" i="35" s="1"/>
  <c r="O48" i="35"/>
  <c r="O102" i="35" s="1"/>
  <c r="N48" i="35"/>
  <c r="N102" i="35" s="1"/>
  <c r="M48" i="35"/>
  <c r="M102" i="35" s="1"/>
  <c r="L48" i="35"/>
  <c r="L102" i="35" s="1"/>
  <c r="K48" i="35"/>
  <c r="K102" i="35" s="1"/>
  <c r="J48" i="35"/>
  <c r="J102" i="35" s="1"/>
  <c r="I48" i="35"/>
  <c r="I102" i="35" s="1"/>
  <c r="H102" i="35" s="1"/>
  <c r="G48" i="35"/>
  <c r="G102" i="35" s="1"/>
  <c r="F102" i="35" s="1"/>
  <c r="G47" i="35"/>
  <c r="G103" i="35" s="1"/>
  <c r="H46" i="35"/>
  <c r="F46" i="35" s="1"/>
  <c r="H45" i="35"/>
  <c r="F45" i="35" s="1"/>
  <c r="H44" i="35"/>
  <c r="F44" i="35" s="1"/>
  <c r="H43" i="35"/>
  <c r="F43" i="35" s="1"/>
  <c r="N42" i="35"/>
  <c r="M42" i="35"/>
  <c r="L42" i="35"/>
  <c r="K42" i="35"/>
  <c r="J42" i="35"/>
  <c r="I42" i="35"/>
  <c r="H42" i="35" s="1"/>
  <c r="F42" i="35" s="1"/>
  <c r="H41" i="35"/>
  <c r="F41" i="35" s="1"/>
  <c r="H40" i="35"/>
  <c r="F40" i="35" s="1"/>
  <c r="O39" i="35"/>
  <c r="H39" i="35"/>
  <c r="F39" i="35"/>
  <c r="O38" i="35"/>
  <c r="H38" i="35"/>
  <c r="F38" i="35" s="1"/>
  <c r="H37" i="35"/>
  <c r="F37" i="35" s="1"/>
  <c r="Q36" i="35"/>
  <c r="P36" i="35"/>
  <c r="O36" i="35"/>
  <c r="N36" i="35"/>
  <c r="M36" i="35"/>
  <c r="L36" i="35"/>
  <c r="K36" i="35"/>
  <c r="J36" i="35"/>
  <c r="I36" i="35"/>
  <c r="H36" i="35" s="1"/>
  <c r="F36" i="35" s="1"/>
  <c r="O35" i="35"/>
  <c r="H35" i="35"/>
  <c r="F35" i="35" s="1"/>
  <c r="O34" i="35"/>
  <c r="H34" i="35"/>
  <c r="F34" i="35" s="1"/>
  <c r="O33" i="35"/>
  <c r="H33" i="35"/>
  <c r="O32" i="35"/>
  <c r="F32" i="35" s="1"/>
  <c r="H31" i="35"/>
  <c r="F31" i="35" s="1"/>
  <c r="H30" i="35"/>
  <c r="F30" i="35" s="1"/>
  <c r="H29" i="35"/>
  <c r="F29" i="35" s="1"/>
  <c r="H28" i="35"/>
  <c r="F28" i="35" s="1"/>
  <c r="H27" i="35"/>
  <c r="F27" i="35" s="1"/>
  <c r="H26" i="35"/>
  <c r="F26" i="35" s="1"/>
  <c r="Q25" i="35"/>
  <c r="Q47" i="35" s="1"/>
  <c r="Q103" i="35" s="1"/>
  <c r="P25" i="35"/>
  <c r="P47" i="35" s="1"/>
  <c r="O25" i="35"/>
  <c r="N25" i="35"/>
  <c r="N47" i="35" s="1"/>
  <c r="N103" i="35" s="1"/>
  <c r="M25" i="35"/>
  <c r="M47" i="35" s="1"/>
  <c r="M103" i="35" s="1"/>
  <c r="M159" i="35" s="1"/>
  <c r="M162" i="35" s="1"/>
  <c r="L25" i="35"/>
  <c r="L47" i="35" s="1"/>
  <c r="L103" i="35" s="1"/>
  <c r="K25" i="35"/>
  <c r="K47" i="35" s="1"/>
  <c r="K103" i="35" s="1"/>
  <c r="J25" i="35"/>
  <c r="J47" i="35" s="1"/>
  <c r="J103" i="35" s="1"/>
  <c r="I25" i="35"/>
  <c r="I47" i="35" s="1"/>
  <c r="H24" i="35"/>
  <c r="F24" i="35"/>
  <c r="H23" i="35"/>
  <c r="F23" i="35"/>
  <c r="H22" i="35"/>
  <c r="F22" i="35"/>
  <c r="Q20" i="35"/>
  <c r="P20" i="35"/>
  <c r="O20" i="35"/>
  <c r="N20" i="35"/>
  <c r="L20" i="35"/>
  <c r="H19" i="35"/>
  <c r="F19" i="35" s="1"/>
  <c r="H18" i="35"/>
  <c r="F18" i="35" s="1"/>
  <c r="H17" i="35"/>
  <c r="F17" i="35" s="1"/>
  <c r="H16" i="35"/>
  <c r="F16" i="35" s="1"/>
  <c r="H15" i="35"/>
  <c r="F15" i="35" s="1"/>
  <c r="K14" i="35"/>
  <c r="K20" i="35" s="1"/>
  <c r="J14" i="35"/>
  <c r="J20" i="35" s="1"/>
  <c r="I14" i="35"/>
  <c r="I20" i="35" s="1"/>
  <c r="G14" i="35"/>
  <c r="G20" i="35" s="1"/>
  <c r="H12" i="35"/>
  <c r="F12" i="35" s="1"/>
  <c r="H11" i="35"/>
  <c r="F11" i="35" s="1"/>
  <c r="H10" i="35"/>
  <c r="F10" i="35" s="1"/>
  <c r="H9" i="35"/>
  <c r="F9" i="35" s="1"/>
  <c r="H8" i="35"/>
  <c r="F8" i="35" s="1"/>
  <c r="Q7" i="35"/>
  <c r="Q13" i="35" s="1"/>
  <c r="Q21" i="35" s="1"/>
  <c r="Q159" i="35" s="1"/>
  <c r="Q162" i="35" s="1"/>
  <c r="P7" i="35"/>
  <c r="P13" i="35" s="1"/>
  <c r="P21" i="35" s="1"/>
  <c r="O7" i="35"/>
  <c r="O13" i="35" s="1"/>
  <c r="O21" i="35" s="1"/>
  <c r="N7" i="35"/>
  <c r="N13" i="35" s="1"/>
  <c r="N21" i="35" s="1"/>
  <c r="N159" i="35" s="1"/>
  <c r="N162" i="35" s="1"/>
  <c r="L7" i="35"/>
  <c r="L13" i="35" s="1"/>
  <c r="L21" i="35" s="1"/>
  <c r="L159" i="35" s="1"/>
  <c r="L162" i="35" s="1"/>
  <c r="K7" i="35"/>
  <c r="K13" i="35" s="1"/>
  <c r="K21" i="35" s="1"/>
  <c r="K159" i="35" s="1"/>
  <c r="K162" i="35" s="1"/>
  <c r="J7" i="35"/>
  <c r="J13" i="35" s="1"/>
  <c r="J21" i="35" s="1"/>
  <c r="J159" i="35" s="1"/>
  <c r="J162" i="35" s="1"/>
  <c r="I7" i="35"/>
  <c r="I13" i="35" s="1"/>
  <c r="I21" i="35" s="1"/>
  <c r="H7" i="35"/>
  <c r="H13" i="35" s="1"/>
  <c r="G7" i="35"/>
  <c r="G13" i="35" s="1"/>
  <c r="F14" i="35" l="1"/>
  <c r="H14" i="35"/>
  <c r="H20" i="35" s="1"/>
  <c r="F51" i="35"/>
  <c r="F55" i="35"/>
  <c r="F60" i="35"/>
  <c r="F64" i="35"/>
  <c r="F68" i="35"/>
  <c r="H76" i="35"/>
  <c r="F79" i="35"/>
  <c r="F83" i="35"/>
  <c r="F87" i="35"/>
  <c r="F91" i="35"/>
  <c r="F20" i="35"/>
  <c r="F33" i="35"/>
  <c r="J21" i="36"/>
  <c r="J159" i="36" s="1"/>
  <c r="J162" i="36" s="1"/>
  <c r="F20" i="36"/>
  <c r="H21" i="36"/>
  <c r="F21" i="36" s="1"/>
  <c r="F13" i="36"/>
  <c r="H25" i="36"/>
  <c r="F25" i="36" s="1"/>
  <c r="O47" i="36"/>
  <c r="O103" i="36" s="1"/>
  <c r="F103" i="36" s="1"/>
  <c r="P103" i="36"/>
  <c r="P159" i="36" s="1"/>
  <c r="P162" i="36" s="1"/>
  <c r="F56" i="36"/>
  <c r="J122" i="36"/>
  <c r="L122" i="36"/>
  <c r="L159" i="36" s="1"/>
  <c r="L162" i="36" s="1"/>
  <c r="N122" i="36"/>
  <c r="N159" i="36" s="1"/>
  <c r="N162" i="36" s="1"/>
  <c r="F121" i="36"/>
  <c r="H121" i="36"/>
  <c r="F141" i="36"/>
  <c r="I103" i="36"/>
  <c r="H103" i="36" s="1"/>
  <c r="H47" i="36"/>
  <c r="G122" i="36"/>
  <c r="F122" i="36" s="1"/>
  <c r="I122" i="36"/>
  <c r="H122" i="36" s="1"/>
  <c r="H114" i="36"/>
  <c r="F114" i="36" s="1"/>
  <c r="I157" i="36"/>
  <c r="H157" i="36" s="1"/>
  <c r="F157" i="36" s="1"/>
  <c r="H156" i="36"/>
  <c r="F156" i="36" s="1"/>
  <c r="F47" i="36"/>
  <c r="H130" i="36"/>
  <c r="F130" i="36" s="1"/>
  <c r="F135" i="36"/>
  <c r="H135" i="36"/>
  <c r="F136" i="36"/>
  <c r="H136" i="36"/>
  <c r="I103" i="35"/>
  <c r="H103" i="35" s="1"/>
  <c r="H47" i="35"/>
  <c r="G21" i="35"/>
  <c r="F13" i="35"/>
  <c r="H21" i="35"/>
  <c r="F7" i="35"/>
  <c r="P103" i="35"/>
  <c r="P159" i="35" s="1"/>
  <c r="P162" i="35" s="1"/>
  <c r="O47" i="35"/>
  <c r="O103" i="35" s="1"/>
  <c r="O159" i="35" s="1"/>
  <c r="O162" i="35" s="1"/>
  <c r="H25" i="35"/>
  <c r="F25" i="35" s="1"/>
  <c r="F47" i="35"/>
  <c r="H48" i="35"/>
  <c r="F48" i="35" s="1"/>
  <c r="F76" i="35"/>
  <c r="I157" i="35"/>
  <c r="H157" i="35" s="1"/>
  <c r="H156" i="35"/>
  <c r="F156" i="35" s="1"/>
  <c r="G122" i="35"/>
  <c r="I122" i="35"/>
  <c r="H122" i="35" s="1"/>
  <c r="H114" i="35"/>
  <c r="F114" i="35" s="1"/>
  <c r="H121" i="35"/>
  <c r="F121" i="35" s="1"/>
  <c r="G157" i="35"/>
  <c r="F157" i="35" s="1"/>
  <c r="H130" i="35"/>
  <c r="F130" i="35" s="1"/>
  <c r="H135" i="35"/>
  <c r="F135" i="35" s="1"/>
  <c r="F103" i="35" l="1"/>
  <c r="O159" i="36"/>
  <c r="O162" i="36" s="1"/>
  <c r="I159" i="36"/>
  <c r="G159" i="36"/>
  <c r="I159" i="35"/>
  <c r="G159" i="35"/>
  <c r="F21" i="35"/>
  <c r="F122" i="35"/>
  <c r="G162" i="36" l="1"/>
  <c r="F162" i="36" s="1"/>
  <c r="I162" i="36"/>
  <c r="H159" i="36"/>
  <c r="H162" i="36" s="1"/>
  <c r="G162" i="35"/>
  <c r="I162" i="35"/>
  <c r="H159" i="35"/>
  <c r="H162" i="35" s="1"/>
  <c r="F161" i="34"/>
  <c r="F162" i="34"/>
  <c r="P162" i="34"/>
  <c r="L162" i="34"/>
  <c r="Q156" i="34"/>
  <c r="Q157" i="34"/>
  <c r="L156" i="34"/>
  <c r="M156" i="34"/>
  <c r="N156" i="34"/>
  <c r="L157" i="34"/>
  <c r="M157" i="34"/>
  <c r="N157" i="34"/>
  <c r="K141" i="34"/>
  <c r="I162" i="34"/>
  <c r="H161" i="34"/>
  <c r="G162" i="34"/>
  <c r="O161" i="34"/>
  <c r="F159" i="36" l="1"/>
  <c r="F159" i="35"/>
  <c r="F162" i="35"/>
  <c r="G136" i="34"/>
  <c r="O158" i="34"/>
  <c r="H158" i="34"/>
  <c r="H155" i="34"/>
  <c r="F155" i="34" s="1"/>
  <c r="H154" i="34"/>
  <c r="F154" i="34"/>
  <c r="H153" i="34"/>
  <c r="F153" i="34"/>
  <c r="H152" i="34"/>
  <c r="F152" i="34"/>
  <c r="H151" i="34"/>
  <c r="F151" i="34"/>
  <c r="H150" i="34"/>
  <c r="F150" i="34"/>
  <c r="H149" i="34"/>
  <c r="F149" i="34"/>
  <c r="H148" i="34"/>
  <c r="F148" i="34"/>
  <c r="H147" i="34"/>
  <c r="F147" i="34"/>
  <c r="H146" i="34"/>
  <c r="F146" i="34"/>
  <c r="H145" i="34"/>
  <c r="F145" i="34"/>
  <c r="H144" i="34"/>
  <c r="F144" i="34"/>
  <c r="O143" i="34"/>
  <c r="H143" i="34"/>
  <c r="F143" i="34" s="1"/>
  <c r="O142" i="34"/>
  <c r="O141" i="34" s="1"/>
  <c r="O156" i="34" s="1"/>
  <c r="O157" i="34" s="1"/>
  <c r="H142" i="34"/>
  <c r="Q141" i="34"/>
  <c r="P141" i="34"/>
  <c r="P156" i="34" s="1"/>
  <c r="P157" i="34" s="1"/>
  <c r="N141" i="34"/>
  <c r="M141" i="34"/>
  <c r="L141" i="34"/>
  <c r="J141" i="34"/>
  <c r="I141" i="34"/>
  <c r="H141" i="34" s="1"/>
  <c r="F141" i="34" s="1"/>
  <c r="H140" i="34"/>
  <c r="F140" i="34" s="1"/>
  <c r="H139" i="34"/>
  <c r="F139" i="34" s="1"/>
  <c r="H138" i="34"/>
  <c r="F138" i="34" s="1"/>
  <c r="H137" i="34"/>
  <c r="F137" i="34" s="1"/>
  <c r="K136" i="34"/>
  <c r="J136" i="34"/>
  <c r="J156" i="34" s="1"/>
  <c r="I136" i="34"/>
  <c r="G156" i="34"/>
  <c r="J135" i="34"/>
  <c r="G135" i="34"/>
  <c r="G157" i="34" s="1"/>
  <c r="H134" i="34"/>
  <c r="F134" i="34" s="1"/>
  <c r="H133" i="34"/>
  <c r="F133" i="34" s="1"/>
  <c r="H132" i="34"/>
  <c r="F132" i="34" s="1"/>
  <c r="H131" i="34"/>
  <c r="F131" i="34" s="1"/>
  <c r="K130" i="34"/>
  <c r="K135" i="34" s="1"/>
  <c r="H129" i="34"/>
  <c r="F129" i="34"/>
  <c r="H128" i="34"/>
  <c r="F128" i="34"/>
  <c r="H127" i="34"/>
  <c r="F127" i="34"/>
  <c r="H126" i="34"/>
  <c r="F126" i="34"/>
  <c r="H125" i="34"/>
  <c r="F125" i="34"/>
  <c r="H124" i="34"/>
  <c r="F124" i="34"/>
  <c r="H123" i="34"/>
  <c r="F123" i="34"/>
  <c r="H120" i="34"/>
  <c r="F120" i="34"/>
  <c r="H119" i="34"/>
  <c r="F119" i="34"/>
  <c r="H118" i="34"/>
  <c r="F118" i="34" s="1"/>
  <c r="H117" i="34"/>
  <c r="F117" i="34" s="1"/>
  <c r="H116" i="34"/>
  <c r="F116" i="34" s="1"/>
  <c r="Q115" i="34"/>
  <c r="Q121" i="34" s="1"/>
  <c r="Q122" i="34" s="1"/>
  <c r="P115" i="34"/>
  <c r="P121" i="34" s="1"/>
  <c r="P122" i="34" s="1"/>
  <c r="O115" i="34"/>
  <c r="O121" i="34" s="1"/>
  <c r="O122" i="34" s="1"/>
  <c r="N115" i="34"/>
  <c r="N121" i="34" s="1"/>
  <c r="M115" i="34"/>
  <c r="M121" i="34" s="1"/>
  <c r="L115" i="34"/>
  <c r="L121" i="34" s="1"/>
  <c r="K115" i="34"/>
  <c r="K121" i="34" s="1"/>
  <c r="J115" i="34"/>
  <c r="J121" i="34" s="1"/>
  <c r="I115" i="34"/>
  <c r="I121" i="34" s="1"/>
  <c r="G115" i="34"/>
  <c r="G121" i="34" s="1"/>
  <c r="N114" i="34"/>
  <c r="N122" i="34" s="1"/>
  <c r="H113" i="34"/>
  <c r="F113" i="34"/>
  <c r="H112" i="34"/>
  <c r="F112" i="34"/>
  <c r="H111" i="34"/>
  <c r="F111" i="34"/>
  <c r="H110" i="34"/>
  <c r="F110" i="34"/>
  <c r="H109" i="34"/>
  <c r="F109" i="34"/>
  <c r="H108" i="34"/>
  <c r="F108" i="34"/>
  <c r="H107" i="34"/>
  <c r="F107" i="34"/>
  <c r="H106" i="34"/>
  <c r="F106" i="34"/>
  <c r="H105" i="34"/>
  <c r="F105" i="34"/>
  <c r="M104" i="34"/>
  <c r="M114" i="34" s="1"/>
  <c r="L104" i="34"/>
  <c r="L114" i="34" s="1"/>
  <c r="L122" i="34" s="1"/>
  <c r="K104" i="34"/>
  <c r="K114" i="34" s="1"/>
  <c r="K122" i="34" s="1"/>
  <c r="J104" i="34"/>
  <c r="J114" i="34" s="1"/>
  <c r="I104" i="34"/>
  <c r="I114" i="34" s="1"/>
  <c r="H104" i="34"/>
  <c r="G104" i="34"/>
  <c r="G114" i="34" s="1"/>
  <c r="F104" i="34"/>
  <c r="H101" i="34"/>
  <c r="F101" i="34" s="1"/>
  <c r="F100" i="34" s="1"/>
  <c r="Q100" i="34"/>
  <c r="P100" i="34"/>
  <c r="O100" i="34"/>
  <c r="N100" i="34"/>
  <c r="M100" i="34"/>
  <c r="L100" i="34"/>
  <c r="K100" i="34"/>
  <c r="J100" i="34"/>
  <c r="I100" i="34"/>
  <c r="H100" i="34"/>
  <c r="G100" i="34"/>
  <c r="O99" i="34"/>
  <c r="H99" i="34"/>
  <c r="O98" i="34"/>
  <c r="F98" i="34" s="1"/>
  <c r="O97" i="34"/>
  <c r="F97" i="34" s="1"/>
  <c r="O96" i="34"/>
  <c r="F96" i="34" s="1"/>
  <c r="Q95" i="34"/>
  <c r="P95" i="34"/>
  <c r="N95" i="34"/>
  <c r="M95" i="34"/>
  <c r="L95" i="34"/>
  <c r="K95" i="34"/>
  <c r="J95" i="34"/>
  <c r="I95" i="34"/>
  <c r="H95" i="34"/>
  <c r="H94" i="34"/>
  <c r="F94" i="34"/>
  <c r="H93" i="34"/>
  <c r="G93" i="34"/>
  <c r="F93" i="34" s="1"/>
  <c r="O92" i="34"/>
  <c r="F92" i="34" s="1"/>
  <c r="O91" i="34"/>
  <c r="H91" i="34"/>
  <c r="O90" i="34"/>
  <c r="H90" i="34"/>
  <c r="O89" i="34"/>
  <c r="H89" i="34"/>
  <c r="F89" i="34"/>
  <c r="O88" i="34"/>
  <c r="H88" i="34"/>
  <c r="F88" i="34" s="1"/>
  <c r="O87" i="34"/>
  <c r="H87" i="34"/>
  <c r="F87" i="34" s="1"/>
  <c r="O86" i="34"/>
  <c r="H86" i="34"/>
  <c r="O85" i="34"/>
  <c r="H85" i="34"/>
  <c r="O84" i="34"/>
  <c r="H84" i="34"/>
  <c r="O83" i="34"/>
  <c r="H83" i="34"/>
  <c r="O82" i="34"/>
  <c r="H82" i="34"/>
  <c r="O81" i="34"/>
  <c r="H81" i="34"/>
  <c r="O80" i="34"/>
  <c r="H80" i="34"/>
  <c r="O79" i="34"/>
  <c r="H79" i="34"/>
  <c r="O78" i="34"/>
  <c r="H78" i="34"/>
  <c r="O77" i="34"/>
  <c r="H77" i="34"/>
  <c r="F77" i="34" s="1"/>
  <c r="Q76" i="34"/>
  <c r="P76" i="34"/>
  <c r="O76" i="34"/>
  <c r="N76" i="34"/>
  <c r="M76" i="34"/>
  <c r="L76" i="34"/>
  <c r="K76" i="34"/>
  <c r="J76" i="34"/>
  <c r="I76" i="34"/>
  <c r="G76" i="34"/>
  <c r="O75" i="34"/>
  <c r="H75" i="34"/>
  <c r="F75" i="34"/>
  <c r="O74" i="34"/>
  <c r="H74" i="34"/>
  <c r="F74" i="34" s="1"/>
  <c r="O73" i="34"/>
  <c r="H73" i="34"/>
  <c r="F73" i="34" s="1"/>
  <c r="O72" i="34"/>
  <c r="H72" i="34"/>
  <c r="F72" i="34" s="1"/>
  <c r="O71" i="34"/>
  <c r="H71" i="34"/>
  <c r="O70" i="34"/>
  <c r="H70" i="34"/>
  <c r="F70" i="34" s="1"/>
  <c r="O69" i="34"/>
  <c r="H69" i="34"/>
  <c r="F69" i="34" s="1"/>
  <c r="O68" i="34"/>
  <c r="H68" i="34"/>
  <c r="F68" i="34" s="1"/>
  <c r="O67" i="34"/>
  <c r="H67" i="34"/>
  <c r="F67" i="34" s="1"/>
  <c r="O66" i="34"/>
  <c r="H66" i="34"/>
  <c r="O65" i="34"/>
  <c r="H65" i="34"/>
  <c r="O64" i="34"/>
  <c r="H64" i="34"/>
  <c r="O63" i="34"/>
  <c r="H63" i="34"/>
  <c r="O62" i="34"/>
  <c r="H62" i="34"/>
  <c r="O61" i="34"/>
  <c r="H61" i="34"/>
  <c r="O60" i="34"/>
  <c r="H60" i="34"/>
  <c r="O59" i="34"/>
  <c r="H59" i="34"/>
  <c r="O58" i="34"/>
  <c r="H58" i="34"/>
  <c r="F58" i="34" s="1"/>
  <c r="O57" i="34"/>
  <c r="H57" i="34"/>
  <c r="F57" i="34" s="1"/>
  <c r="Q56" i="34"/>
  <c r="P56" i="34"/>
  <c r="N56" i="34"/>
  <c r="M56" i="34"/>
  <c r="L56" i="34"/>
  <c r="K56" i="34"/>
  <c r="J56" i="34"/>
  <c r="I56" i="34"/>
  <c r="G56" i="34"/>
  <c r="O55" i="34"/>
  <c r="H55" i="34"/>
  <c r="O54" i="34"/>
  <c r="H54" i="34"/>
  <c r="F54" i="34" s="1"/>
  <c r="O53" i="34"/>
  <c r="H53" i="34"/>
  <c r="F53" i="34" s="1"/>
  <c r="O52" i="34"/>
  <c r="H52" i="34"/>
  <c r="F52" i="34" s="1"/>
  <c r="O51" i="34"/>
  <c r="H51" i="34"/>
  <c r="O50" i="34"/>
  <c r="H50" i="34"/>
  <c r="O49" i="34"/>
  <c r="H49" i="34"/>
  <c r="F49" i="34" s="1"/>
  <c r="Q48" i="34"/>
  <c r="P48" i="34"/>
  <c r="O48" i="34"/>
  <c r="N48" i="34"/>
  <c r="N102" i="34" s="1"/>
  <c r="M48" i="34"/>
  <c r="M102" i="34" s="1"/>
  <c r="L48" i="34"/>
  <c r="L102" i="34" s="1"/>
  <c r="K48" i="34"/>
  <c r="J48" i="34"/>
  <c r="I48" i="34"/>
  <c r="G48" i="34"/>
  <c r="G102" i="34" s="1"/>
  <c r="G47" i="34"/>
  <c r="H46" i="34"/>
  <c r="F46" i="34" s="1"/>
  <c r="H45" i="34"/>
  <c r="F45" i="34" s="1"/>
  <c r="H44" i="34"/>
  <c r="F44" i="34" s="1"/>
  <c r="H43" i="34"/>
  <c r="F43" i="34" s="1"/>
  <c r="N42" i="34"/>
  <c r="M42" i="34"/>
  <c r="L42" i="34"/>
  <c r="K42" i="34"/>
  <c r="J42" i="34"/>
  <c r="I42" i="34"/>
  <c r="H41" i="34"/>
  <c r="F41" i="34" s="1"/>
  <c r="H40" i="34"/>
  <c r="F40" i="34" s="1"/>
  <c r="O39" i="34"/>
  <c r="H39" i="34"/>
  <c r="O38" i="34"/>
  <c r="H38" i="34"/>
  <c r="F38" i="34"/>
  <c r="H37" i="34"/>
  <c r="F37" i="34"/>
  <c r="Q36" i="34"/>
  <c r="P36" i="34"/>
  <c r="O36" i="34"/>
  <c r="N36" i="34"/>
  <c r="M36" i="34"/>
  <c r="L36" i="34"/>
  <c r="K36" i="34"/>
  <c r="J36" i="34"/>
  <c r="I36" i="34"/>
  <c r="H36" i="34"/>
  <c r="F36" i="34" s="1"/>
  <c r="O35" i="34"/>
  <c r="H35" i="34"/>
  <c r="F35" i="34" s="1"/>
  <c r="O34" i="34"/>
  <c r="H34" i="34"/>
  <c r="F34" i="34" s="1"/>
  <c r="O33" i="34"/>
  <c r="H33" i="34"/>
  <c r="F33" i="34" s="1"/>
  <c r="O32" i="34"/>
  <c r="F32" i="34" s="1"/>
  <c r="H31" i="34"/>
  <c r="F31" i="34" s="1"/>
  <c r="H30" i="34"/>
  <c r="F30" i="34" s="1"/>
  <c r="H29" i="34"/>
  <c r="F29" i="34" s="1"/>
  <c r="H28" i="34"/>
  <c r="F28" i="34" s="1"/>
  <c r="H27" i="34"/>
  <c r="F27" i="34" s="1"/>
  <c r="H26" i="34"/>
  <c r="F26" i="34" s="1"/>
  <c r="Q25" i="34"/>
  <c r="Q47" i="34" s="1"/>
  <c r="P25" i="34"/>
  <c r="P47" i="34" s="1"/>
  <c r="O25" i="34"/>
  <c r="N25" i="34"/>
  <c r="N47" i="34" s="1"/>
  <c r="M25" i="34"/>
  <c r="M47" i="34" s="1"/>
  <c r="L25" i="34"/>
  <c r="L47" i="34" s="1"/>
  <c r="K25" i="34"/>
  <c r="K47" i="34" s="1"/>
  <c r="J25" i="34"/>
  <c r="J47" i="34" s="1"/>
  <c r="I25" i="34"/>
  <c r="I47" i="34" s="1"/>
  <c r="H24" i="34"/>
  <c r="F24" i="34" s="1"/>
  <c r="H23" i="34"/>
  <c r="F23" i="34" s="1"/>
  <c r="H22" i="34"/>
  <c r="F22" i="34" s="1"/>
  <c r="Q20" i="34"/>
  <c r="P20" i="34"/>
  <c r="O20" i="34"/>
  <c r="N20" i="34"/>
  <c r="L20" i="34"/>
  <c r="H19" i="34"/>
  <c r="F19" i="34" s="1"/>
  <c r="H18" i="34"/>
  <c r="F18" i="34" s="1"/>
  <c r="H17" i="34"/>
  <c r="F17" i="34" s="1"/>
  <c r="H16" i="34"/>
  <c r="F16" i="34" s="1"/>
  <c r="H15" i="34"/>
  <c r="F15" i="34" s="1"/>
  <c r="K14" i="34"/>
  <c r="K20" i="34" s="1"/>
  <c r="J14" i="34"/>
  <c r="J20" i="34" s="1"/>
  <c r="I14" i="34"/>
  <c r="G14" i="34"/>
  <c r="H12" i="34"/>
  <c r="F12" i="34"/>
  <c r="H11" i="34"/>
  <c r="F11" i="34" s="1"/>
  <c r="H10" i="34"/>
  <c r="F10" i="34"/>
  <c r="H9" i="34"/>
  <c r="F9" i="34"/>
  <c r="H8" i="34"/>
  <c r="F8" i="34"/>
  <c r="Q7" i="34"/>
  <c r="Q13" i="34" s="1"/>
  <c r="Q21" i="34" s="1"/>
  <c r="P7" i="34"/>
  <c r="P13" i="34" s="1"/>
  <c r="P21" i="34" s="1"/>
  <c r="O7" i="34"/>
  <c r="O13" i="34" s="1"/>
  <c r="O21" i="34" s="1"/>
  <c r="N7" i="34"/>
  <c r="N13" i="34" s="1"/>
  <c r="N21" i="34" s="1"/>
  <c r="L7" i="34"/>
  <c r="L13" i="34" s="1"/>
  <c r="L21" i="34" s="1"/>
  <c r="K7" i="34"/>
  <c r="K13" i="34" s="1"/>
  <c r="J7" i="34"/>
  <c r="J13" i="34" s="1"/>
  <c r="I7" i="34"/>
  <c r="I13" i="34" s="1"/>
  <c r="H7" i="34"/>
  <c r="H13" i="34" s="1"/>
  <c r="G7" i="34"/>
  <c r="G13" i="34" s="1"/>
  <c r="F71" i="34" l="1"/>
  <c r="O56" i="34"/>
  <c r="Q102" i="34"/>
  <c r="Q103" i="34" s="1"/>
  <c r="Q159" i="34" s="1"/>
  <c r="Q162" i="34" s="1"/>
  <c r="F142" i="34"/>
  <c r="F99" i="34"/>
  <c r="F80" i="34"/>
  <c r="F79" i="34"/>
  <c r="F78" i="34"/>
  <c r="F59" i="34"/>
  <c r="F55" i="34"/>
  <c r="F51" i="34"/>
  <c r="F50" i="34"/>
  <c r="F39" i="34"/>
  <c r="H42" i="34"/>
  <c r="F42" i="34" s="1"/>
  <c r="F81" i="34"/>
  <c r="F82" i="34"/>
  <c r="F83" i="34"/>
  <c r="F84" i="34"/>
  <c r="F85" i="34"/>
  <c r="F86" i="34"/>
  <c r="F90" i="34"/>
  <c r="F91" i="34"/>
  <c r="M122" i="34"/>
  <c r="H115" i="34"/>
  <c r="F115" i="34" s="1"/>
  <c r="H130" i="34"/>
  <c r="F130" i="34" s="1"/>
  <c r="I156" i="34"/>
  <c r="K156" i="34"/>
  <c r="F61" i="34"/>
  <c r="F62" i="34"/>
  <c r="F63" i="34"/>
  <c r="F64" i="34"/>
  <c r="F65" i="34"/>
  <c r="F66" i="34"/>
  <c r="I102" i="34"/>
  <c r="I103" i="34" s="1"/>
  <c r="F158" i="34"/>
  <c r="O95" i="34"/>
  <c r="F95" i="34" s="1"/>
  <c r="P102" i="34"/>
  <c r="P103" i="34" s="1"/>
  <c r="P159" i="34" s="1"/>
  <c r="F60" i="34"/>
  <c r="N103" i="34"/>
  <c r="N159" i="34" s="1"/>
  <c r="N162" i="34" s="1"/>
  <c r="M103" i="34"/>
  <c r="M159" i="34" s="1"/>
  <c r="M162" i="34" s="1"/>
  <c r="L103" i="34"/>
  <c r="L159" i="34" s="1"/>
  <c r="K157" i="34"/>
  <c r="K102" i="34"/>
  <c r="K103" i="34" s="1"/>
  <c r="K21" i="34"/>
  <c r="J157" i="34"/>
  <c r="J122" i="34"/>
  <c r="H76" i="34"/>
  <c r="F76" i="34" s="1"/>
  <c r="J102" i="34"/>
  <c r="J21" i="34"/>
  <c r="H14" i="34"/>
  <c r="H20" i="34" s="1"/>
  <c r="H56" i="34"/>
  <c r="J103" i="34"/>
  <c r="F56" i="34"/>
  <c r="H25" i="34"/>
  <c r="F25" i="34" s="1"/>
  <c r="F7" i="34"/>
  <c r="F13" i="34"/>
  <c r="G20" i="34"/>
  <c r="I20" i="34"/>
  <c r="I21" i="34" s="1"/>
  <c r="H47" i="34"/>
  <c r="G122" i="34"/>
  <c r="I122" i="34"/>
  <c r="H114" i="34"/>
  <c r="F114" i="34" s="1"/>
  <c r="O47" i="34"/>
  <c r="G103" i="34"/>
  <c r="H121" i="34"/>
  <c r="F121" i="34" s="1"/>
  <c r="I157" i="34"/>
  <c r="H156" i="34"/>
  <c r="F156" i="34" s="1"/>
  <c r="H48" i="34"/>
  <c r="F48" i="34" s="1"/>
  <c r="H135" i="34"/>
  <c r="F135" i="34" s="1"/>
  <c r="H136" i="34"/>
  <c r="F136" i="34" s="1"/>
  <c r="F47" i="34" l="1"/>
  <c r="O102" i="34"/>
  <c r="F20" i="34"/>
  <c r="O103" i="34"/>
  <c r="O159" i="34" s="1"/>
  <c r="O162" i="34" s="1"/>
  <c r="H102" i="34"/>
  <c r="K159" i="34"/>
  <c r="K162" i="34" s="1"/>
  <c r="F14" i="34"/>
  <c r="H157" i="34"/>
  <c r="F157" i="34" s="1"/>
  <c r="H122" i="34"/>
  <c r="F122" i="34" s="1"/>
  <c r="J159" i="34"/>
  <c r="J162" i="34" s="1"/>
  <c r="H103" i="34"/>
  <c r="I159" i="34"/>
  <c r="H159" i="34" s="1"/>
  <c r="H162" i="34" s="1"/>
  <c r="H21" i="34"/>
  <c r="G21" i="34"/>
  <c r="F102" i="34" l="1"/>
  <c r="F103" i="34"/>
  <c r="G159" i="34"/>
  <c r="F159" i="34" s="1"/>
  <c r="F21" i="34"/>
</calcChain>
</file>

<file path=xl/sharedStrings.xml><?xml version="1.0" encoding="utf-8"?>
<sst xmlns="http://schemas.openxmlformats.org/spreadsheetml/2006/main" count="997" uniqueCount="330">
  <si>
    <t>勘　　定　　科　　目</t>
    <rPh sb="0" eb="4">
      <t>カンジョウ</t>
    </rPh>
    <rPh sb="6" eb="10">
      <t>カモク</t>
    </rPh>
    <phoneticPr fontId="2"/>
  </si>
  <si>
    <t>合　　計</t>
    <rPh sb="0" eb="4">
      <t>ゴウケイ</t>
    </rPh>
    <phoneticPr fontId="2"/>
  </si>
  <si>
    <t>本　　部</t>
    <rPh sb="0" eb="4">
      <t>ホンブ</t>
    </rPh>
    <phoneticPr fontId="2"/>
  </si>
  <si>
    <t>収</t>
    <rPh sb="0" eb="1">
      <t>シュウ</t>
    </rPh>
    <phoneticPr fontId="2"/>
  </si>
  <si>
    <t>運営費収入</t>
    <rPh sb="0" eb="3">
      <t>ウンエイヒ</t>
    </rPh>
    <rPh sb="3" eb="5">
      <t>シュウニュウ</t>
    </rPh>
    <phoneticPr fontId="2"/>
  </si>
  <si>
    <t>私的契約利用料収入</t>
    <rPh sb="0" eb="2">
      <t>シテキ</t>
    </rPh>
    <rPh sb="2" eb="4">
      <t>ケイヤク</t>
    </rPh>
    <rPh sb="4" eb="7">
      <t>リヨウリョウ</t>
    </rPh>
    <rPh sb="7" eb="9">
      <t>シュウニュウ</t>
    </rPh>
    <phoneticPr fontId="2"/>
  </si>
  <si>
    <t>経常経費補助金収入</t>
    <rPh sb="0" eb="2">
      <t>ケイジョウ</t>
    </rPh>
    <rPh sb="2" eb="4">
      <t>ケイヒ</t>
    </rPh>
    <rPh sb="4" eb="7">
      <t>ホジョキン</t>
    </rPh>
    <rPh sb="7" eb="9">
      <t>シュウニュウ</t>
    </rPh>
    <phoneticPr fontId="2"/>
  </si>
  <si>
    <t>寄附金収入</t>
    <rPh sb="0" eb="3">
      <t>キフキン</t>
    </rPh>
    <rPh sb="3" eb="5">
      <t>シュウニュウ</t>
    </rPh>
    <phoneticPr fontId="2"/>
  </si>
  <si>
    <t>入</t>
    <rPh sb="0" eb="1">
      <t>ニュウ</t>
    </rPh>
    <phoneticPr fontId="2"/>
  </si>
  <si>
    <t>雑収入</t>
    <rPh sb="0" eb="1">
      <t>ザツ</t>
    </rPh>
    <rPh sb="1" eb="3">
      <t>シュウニュウ</t>
    </rPh>
    <phoneticPr fontId="2"/>
  </si>
  <si>
    <t>会計単位間繰入金収入</t>
    <rPh sb="0" eb="2">
      <t>カイケイ</t>
    </rPh>
    <rPh sb="2" eb="4">
      <t>タンイ</t>
    </rPh>
    <rPh sb="4" eb="5">
      <t>カン</t>
    </rPh>
    <rPh sb="5" eb="8">
      <t>クリイレキン</t>
    </rPh>
    <rPh sb="8" eb="10">
      <t>シュウニュウ</t>
    </rPh>
    <phoneticPr fontId="2"/>
  </si>
  <si>
    <t>人件費支出</t>
    <rPh sb="0" eb="3">
      <t>ジンケンヒ</t>
    </rPh>
    <rPh sb="3" eb="5">
      <t>シシュツ</t>
    </rPh>
    <phoneticPr fontId="2"/>
  </si>
  <si>
    <t>役員報酬</t>
    <rPh sb="0" eb="2">
      <t>ヤクイン</t>
    </rPh>
    <rPh sb="2" eb="4">
      <t>ホウシュウ</t>
    </rPh>
    <phoneticPr fontId="2"/>
  </si>
  <si>
    <t>職員俸給</t>
    <rPh sb="0" eb="2">
      <t>ショクイン</t>
    </rPh>
    <rPh sb="2" eb="4">
      <t>ホウキュウ</t>
    </rPh>
    <phoneticPr fontId="2"/>
  </si>
  <si>
    <t>職員諸手当</t>
    <rPh sb="0" eb="2">
      <t>ショクイン</t>
    </rPh>
    <rPh sb="2" eb="5">
      <t>ショテアテ</t>
    </rPh>
    <phoneticPr fontId="2"/>
  </si>
  <si>
    <t>非常勤職員給与</t>
    <rPh sb="0" eb="3">
      <t>ヒジョウキン</t>
    </rPh>
    <rPh sb="3" eb="5">
      <t>ショクイン</t>
    </rPh>
    <rPh sb="5" eb="7">
      <t>キュウヨ</t>
    </rPh>
    <phoneticPr fontId="2"/>
  </si>
  <si>
    <t>退職金</t>
    <rPh sb="0" eb="3">
      <t>タイショクキン</t>
    </rPh>
    <phoneticPr fontId="2"/>
  </si>
  <si>
    <t>退職共済掛金</t>
    <rPh sb="0" eb="2">
      <t>タイショク</t>
    </rPh>
    <rPh sb="2" eb="4">
      <t>キョウサイ</t>
    </rPh>
    <rPh sb="4" eb="6">
      <t>カケキン</t>
    </rPh>
    <phoneticPr fontId="2"/>
  </si>
  <si>
    <t>法定福利費</t>
    <rPh sb="0" eb="2">
      <t>ホウテイ</t>
    </rPh>
    <rPh sb="2" eb="5">
      <t>フクリヒ</t>
    </rPh>
    <phoneticPr fontId="2"/>
  </si>
  <si>
    <t>事務費支出</t>
    <rPh sb="0" eb="3">
      <t>ジムヒ</t>
    </rPh>
    <rPh sb="3" eb="5">
      <t>シシュツ</t>
    </rPh>
    <phoneticPr fontId="2"/>
  </si>
  <si>
    <t>支</t>
    <rPh sb="0" eb="1">
      <t>シ</t>
    </rPh>
    <phoneticPr fontId="2"/>
  </si>
  <si>
    <t>福利厚生費</t>
    <rPh sb="0" eb="2">
      <t>フクリ</t>
    </rPh>
    <rPh sb="2" eb="5">
      <t>コウセイヒ</t>
    </rPh>
    <phoneticPr fontId="2"/>
  </si>
  <si>
    <t>旅費交通費</t>
    <rPh sb="0" eb="2">
      <t>リョヒ</t>
    </rPh>
    <rPh sb="2" eb="5">
      <t>コウツウヒ</t>
    </rPh>
    <phoneticPr fontId="2"/>
  </si>
  <si>
    <t>研修費</t>
    <rPh sb="0" eb="3">
      <t>ケンシュウヒ</t>
    </rPh>
    <phoneticPr fontId="2"/>
  </si>
  <si>
    <t>消耗品費</t>
    <rPh sb="0" eb="3">
      <t>ショウモウヒン</t>
    </rPh>
    <rPh sb="3" eb="4">
      <t>ヒ</t>
    </rPh>
    <phoneticPr fontId="2"/>
  </si>
  <si>
    <t>器具什器費</t>
    <rPh sb="0" eb="2">
      <t>キグ</t>
    </rPh>
    <rPh sb="2" eb="4">
      <t>ジュウキ</t>
    </rPh>
    <rPh sb="4" eb="5">
      <t>ヒ</t>
    </rPh>
    <phoneticPr fontId="2"/>
  </si>
  <si>
    <t>印刷製本費</t>
    <rPh sb="0" eb="2">
      <t>インサツ</t>
    </rPh>
    <rPh sb="2" eb="5">
      <t>セイホンヒ</t>
    </rPh>
    <phoneticPr fontId="2"/>
  </si>
  <si>
    <t>水道光熱費</t>
    <rPh sb="0" eb="2">
      <t>スイドウ</t>
    </rPh>
    <rPh sb="2" eb="5">
      <t>コウネツヒ</t>
    </rPh>
    <phoneticPr fontId="2"/>
  </si>
  <si>
    <t>燃料費</t>
    <rPh sb="0" eb="3">
      <t>ネンリョウヒ</t>
    </rPh>
    <phoneticPr fontId="2"/>
  </si>
  <si>
    <t>修繕費</t>
    <rPh sb="0" eb="3">
      <t>シュウゼンヒ</t>
    </rPh>
    <phoneticPr fontId="2"/>
  </si>
  <si>
    <t>通信運搬費</t>
    <rPh sb="0" eb="2">
      <t>ツウシン</t>
    </rPh>
    <rPh sb="2" eb="5">
      <t>ウンパンヒ</t>
    </rPh>
    <phoneticPr fontId="2"/>
  </si>
  <si>
    <t>会議費</t>
    <rPh sb="0" eb="3">
      <t>カイギヒ</t>
    </rPh>
    <phoneticPr fontId="2"/>
  </si>
  <si>
    <t>広報費</t>
    <rPh sb="0" eb="3">
      <t>コウホウヒ</t>
    </rPh>
    <phoneticPr fontId="2"/>
  </si>
  <si>
    <t>手数料</t>
    <rPh sb="0" eb="3">
      <t>テスウリョウ</t>
    </rPh>
    <phoneticPr fontId="2"/>
  </si>
  <si>
    <t>損害保険料</t>
    <rPh sb="0" eb="2">
      <t>ソンガイ</t>
    </rPh>
    <rPh sb="2" eb="5">
      <t>ホケンリョウ</t>
    </rPh>
    <phoneticPr fontId="2"/>
  </si>
  <si>
    <t>賃借料</t>
    <rPh sb="0" eb="3">
      <t>チンシャクリョウ</t>
    </rPh>
    <phoneticPr fontId="2"/>
  </si>
  <si>
    <t>租税公課</t>
    <rPh sb="0" eb="2">
      <t>ソゼイ</t>
    </rPh>
    <rPh sb="2" eb="4">
      <t>コウカ</t>
    </rPh>
    <phoneticPr fontId="2"/>
  </si>
  <si>
    <t>出</t>
    <rPh sb="0" eb="1">
      <t>シュツ</t>
    </rPh>
    <phoneticPr fontId="2"/>
  </si>
  <si>
    <t>雑費</t>
    <rPh sb="0" eb="2">
      <t>ザッピ</t>
    </rPh>
    <phoneticPr fontId="2"/>
  </si>
  <si>
    <t>事業費支出</t>
    <rPh sb="0" eb="3">
      <t>ジギョウヒ</t>
    </rPh>
    <rPh sb="3" eb="5">
      <t>シシュツ</t>
    </rPh>
    <phoneticPr fontId="2"/>
  </si>
  <si>
    <t>給食費</t>
    <rPh sb="0" eb="3">
      <t>キュウショクヒ</t>
    </rPh>
    <phoneticPr fontId="2"/>
  </si>
  <si>
    <t>保健衛生費</t>
    <rPh sb="0" eb="2">
      <t>ホケン</t>
    </rPh>
    <rPh sb="2" eb="5">
      <t>エイセイヒ</t>
    </rPh>
    <phoneticPr fontId="2"/>
  </si>
  <si>
    <t>被服費</t>
    <rPh sb="0" eb="3">
      <t>ヒフクヒ</t>
    </rPh>
    <phoneticPr fontId="2"/>
  </si>
  <si>
    <t>教養娯楽費</t>
    <rPh sb="0" eb="2">
      <t>キョウヨウ</t>
    </rPh>
    <rPh sb="2" eb="5">
      <t>ゴラクヒ</t>
    </rPh>
    <phoneticPr fontId="2"/>
  </si>
  <si>
    <t>日用品費</t>
    <rPh sb="0" eb="3">
      <t>ニチヨウヒン</t>
    </rPh>
    <rPh sb="3" eb="4">
      <t>ヒ</t>
    </rPh>
    <phoneticPr fontId="2"/>
  </si>
  <si>
    <t>教育指導費</t>
    <rPh sb="0" eb="2">
      <t>キョウイク</t>
    </rPh>
    <rPh sb="2" eb="4">
      <t>シドウ</t>
    </rPh>
    <rPh sb="4" eb="5">
      <t>ヒ</t>
    </rPh>
    <phoneticPr fontId="2"/>
  </si>
  <si>
    <t>就職支度費</t>
    <rPh sb="0" eb="2">
      <t>シュウショク</t>
    </rPh>
    <rPh sb="2" eb="4">
      <t>シタク</t>
    </rPh>
    <rPh sb="4" eb="5">
      <t>ヒ</t>
    </rPh>
    <phoneticPr fontId="2"/>
  </si>
  <si>
    <t>医療費</t>
    <rPh sb="0" eb="3">
      <t>イリョウヒ</t>
    </rPh>
    <phoneticPr fontId="2"/>
  </si>
  <si>
    <t>葬祭費</t>
    <rPh sb="0" eb="2">
      <t>ソウサイ</t>
    </rPh>
    <rPh sb="2" eb="3">
      <t>ヒ</t>
    </rPh>
    <phoneticPr fontId="2"/>
  </si>
  <si>
    <t>借入金利息支出</t>
    <rPh sb="0" eb="3">
      <t>カリイレキン</t>
    </rPh>
    <rPh sb="3" eb="5">
      <t>リソク</t>
    </rPh>
    <rPh sb="5" eb="7">
      <t>シシュツ</t>
    </rPh>
    <phoneticPr fontId="2"/>
  </si>
  <si>
    <t>経理区分間繰入金支出</t>
    <rPh sb="0" eb="2">
      <t>ケイリ</t>
    </rPh>
    <rPh sb="2" eb="4">
      <t>クブン</t>
    </rPh>
    <rPh sb="4" eb="5">
      <t>カン</t>
    </rPh>
    <rPh sb="5" eb="8">
      <t>クリイレキン</t>
    </rPh>
    <rPh sb="8" eb="10">
      <t>シシュツ</t>
    </rPh>
    <phoneticPr fontId="2"/>
  </si>
  <si>
    <t>施設整備等補助金収入</t>
    <rPh sb="0" eb="2">
      <t>シセツ</t>
    </rPh>
    <rPh sb="2" eb="5">
      <t>セイビトウ</t>
    </rPh>
    <rPh sb="5" eb="8">
      <t>ホジョキン</t>
    </rPh>
    <rPh sb="8" eb="10">
      <t>シュウニュウ</t>
    </rPh>
    <phoneticPr fontId="2"/>
  </si>
  <si>
    <t>施設整備補助金収入</t>
    <rPh sb="0" eb="2">
      <t>シセツ</t>
    </rPh>
    <rPh sb="2" eb="4">
      <t>セイビ</t>
    </rPh>
    <rPh sb="4" eb="7">
      <t>ホジョキン</t>
    </rPh>
    <rPh sb="7" eb="9">
      <t>シュウニュウ</t>
    </rPh>
    <phoneticPr fontId="2"/>
  </si>
  <si>
    <t>設備整備補助金収入</t>
    <rPh sb="0" eb="2">
      <t>セツビ</t>
    </rPh>
    <rPh sb="2" eb="4">
      <t>セイビ</t>
    </rPh>
    <rPh sb="4" eb="7">
      <t>ホジョキン</t>
    </rPh>
    <rPh sb="7" eb="9">
      <t>シュウニュウ</t>
    </rPh>
    <phoneticPr fontId="2"/>
  </si>
  <si>
    <t>施設整備等寄附金収入</t>
    <rPh sb="0" eb="2">
      <t>シセツ</t>
    </rPh>
    <rPh sb="2" eb="5">
      <t>セイビトウ</t>
    </rPh>
    <rPh sb="5" eb="8">
      <t>キフキン</t>
    </rPh>
    <rPh sb="8" eb="10">
      <t>シュウニュウ</t>
    </rPh>
    <phoneticPr fontId="2"/>
  </si>
  <si>
    <t>施設整備等借入金償還寄附金収入</t>
    <rPh sb="0" eb="2">
      <t>シセツ</t>
    </rPh>
    <rPh sb="2" eb="5">
      <t>セイビトウ</t>
    </rPh>
    <rPh sb="5" eb="8">
      <t>カリイレキン</t>
    </rPh>
    <rPh sb="8" eb="10">
      <t>ショウカン</t>
    </rPh>
    <rPh sb="10" eb="13">
      <t>キフキン</t>
    </rPh>
    <rPh sb="13" eb="15">
      <t>シュウニュウ</t>
    </rPh>
    <phoneticPr fontId="2"/>
  </si>
  <si>
    <t>固定資産売却収入</t>
    <rPh sb="0" eb="4">
      <t>コテイシサン</t>
    </rPh>
    <rPh sb="4" eb="6">
      <t>バイキャク</t>
    </rPh>
    <rPh sb="6" eb="8">
      <t>シュウニュウ</t>
    </rPh>
    <phoneticPr fontId="2"/>
  </si>
  <si>
    <t>器具及び備品売却収入</t>
    <rPh sb="0" eb="2">
      <t>キグ</t>
    </rPh>
    <rPh sb="2" eb="3">
      <t>オヨ</t>
    </rPh>
    <rPh sb="4" eb="6">
      <t>ビヒン</t>
    </rPh>
    <rPh sb="6" eb="8">
      <t>バイキャク</t>
    </rPh>
    <rPh sb="8" eb="10">
      <t>シュウニュウ</t>
    </rPh>
    <phoneticPr fontId="2"/>
  </si>
  <si>
    <t>車両運搬具売却収入</t>
    <rPh sb="0" eb="2">
      <t>シャリョウ</t>
    </rPh>
    <rPh sb="2" eb="4">
      <t>ウンパン</t>
    </rPh>
    <rPh sb="4" eb="5">
      <t>グ</t>
    </rPh>
    <rPh sb="5" eb="7">
      <t>バイキャク</t>
    </rPh>
    <rPh sb="7" eb="9">
      <t>シュウニュウ</t>
    </rPh>
    <phoneticPr fontId="2"/>
  </si>
  <si>
    <t>固定資産取得支出</t>
    <rPh sb="0" eb="4">
      <t>コテイシサン</t>
    </rPh>
    <rPh sb="4" eb="6">
      <t>シュトク</t>
    </rPh>
    <rPh sb="6" eb="8">
      <t>シシュツ</t>
    </rPh>
    <phoneticPr fontId="2"/>
  </si>
  <si>
    <t>建物取得支出</t>
    <rPh sb="0" eb="2">
      <t>タテモノ</t>
    </rPh>
    <rPh sb="2" eb="4">
      <t>シュトク</t>
    </rPh>
    <rPh sb="4" eb="6">
      <t>シシュツ</t>
    </rPh>
    <phoneticPr fontId="2"/>
  </si>
  <si>
    <t>車両運搬具取得支出</t>
    <rPh sb="0" eb="2">
      <t>シャリョウ</t>
    </rPh>
    <rPh sb="2" eb="4">
      <t>ウンパン</t>
    </rPh>
    <rPh sb="4" eb="5">
      <t>グ</t>
    </rPh>
    <rPh sb="5" eb="7">
      <t>シュトク</t>
    </rPh>
    <rPh sb="7" eb="9">
      <t>シシュツ</t>
    </rPh>
    <phoneticPr fontId="2"/>
  </si>
  <si>
    <t>元入金支出</t>
    <rPh sb="0" eb="3">
      <t>モトイレキン</t>
    </rPh>
    <rPh sb="3" eb="5">
      <t>シシュツ</t>
    </rPh>
    <phoneticPr fontId="2"/>
  </si>
  <si>
    <t>借入金収入</t>
    <rPh sb="0" eb="3">
      <t>カリイレキン</t>
    </rPh>
    <rPh sb="3" eb="5">
      <t>シュウニュウ</t>
    </rPh>
    <phoneticPr fontId="2"/>
  </si>
  <si>
    <t>設備資金借入金収入</t>
    <rPh sb="0" eb="2">
      <t>セツビ</t>
    </rPh>
    <rPh sb="2" eb="4">
      <t>シキン</t>
    </rPh>
    <rPh sb="4" eb="7">
      <t>カリイレキン</t>
    </rPh>
    <rPh sb="7" eb="9">
      <t>シュウニュウ</t>
    </rPh>
    <phoneticPr fontId="2"/>
  </si>
  <si>
    <t>長期運営資金借入金収入</t>
    <rPh sb="0" eb="2">
      <t>チョウキ</t>
    </rPh>
    <rPh sb="2" eb="4">
      <t>ウンエイ</t>
    </rPh>
    <rPh sb="4" eb="6">
      <t>シキン</t>
    </rPh>
    <rPh sb="6" eb="9">
      <t>カリイレキン</t>
    </rPh>
    <rPh sb="9" eb="11">
      <t>シュウニュウ</t>
    </rPh>
    <phoneticPr fontId="2"/>
  </si>
  <si>
    <t>投資有価証券売却収入</t>
    <rPh sb="0" eb="2">
      <t>トウシ</t>
    </rPh>
    <rPh sb="2" eb="4">
      <t>ユウカ</t>
    </rPh>
    <rPh sb="4" eb="6">
      <t>ショウケン</t>
    </rPh>
    <rPh sb="6" eb="8">
      <t>バイキャク</t>
    </rPh>
    <rPh sb="8" eb="10">
      <t>シュウニュウ</t>
    </rPh>
    <phoneticPr fontId="2"/>
  </si>
  <si>
    <t>借入金元金償還補助金収入</t>
    <rPh sb="0" eb="3">
      <t>カリイレキン</t>
    </rPh>
    <rPh sb="3" eb="5">
      <t>ガンキン</t>
    </rPh>
    <rPh sb="5" eb="7">
      <t>ショウカン</t>
    </rPh>
    <rPh sb="7" eb="10">
      <t>ホジョキン</t>
    </rPh>
    <rPh sb="10" eb="12">
      <t>シュウニュウ</t>
    </rPh>
    <phoneticPr fontId="2"/>
  </si>
  <si>
    <t>積立預金取崩収入</t>
    <rPh sb="0" eb="2">
      <t>ツミタテ</t>
    </rPh>
    <rPh sb="2" eb="4">
      <t>ヨキン</t>
    </rPh>
    <rPh sb="4" eb="6">
      <t>トリクズ</t>
    </rPh>
    <rPh sb="6" eb="8">
      <t>シュウニュウ</t>
    </rPh>
    <phoneticPr fontId="2"/>
  </si>
  <si>
    <t>その他の収入</t>
    <rPh sb="0" eb="3">
      <t>ソノタ</t>
    </rPh>
    <rPh sb="4" eb="6">
      <t>シュウニュウ</t>
    </rPh>
    <phoneticPr fontId="2"/>
  </si>
  <si>
    <t>長期貸付金回収収入</t>
    <rPh sb="0" eb="2">
      <t>チョウキ</t>
    </rPh>
    <rPh sb="2" eb="5">
      <t>カシツケキン</t>
    </rPh>
    <rPh sb="5" eb="7">
      <t>カイシュウ</t>
    </rPh>
    <rPh sb="7" eb="9">
      <t>シュウニュウ</t>
    </rPh>
    <phoneticPr fontId="2"/>
  </si>
  <si>
    <t>借入金元金償還金支出</t>
    <rPh sb="0" eb="3">
      <t>カリイレキン</t>
    </rPh>
    <rPh sb="3" eb="5">
      <t>ガンキン</t>
    </rPh>
    <rPh sb="5" eb="8">
      <t>ショウカンキン</t>
    </rPh>
    <rPh sb="8" eb="10">
      <t>シシュツ</t>
    </rPh>
    <phoneticPr fontId="2"/>
  </si>
  <si>
    <t>設備資金借入金償還金支出</t>
    <rPh sb="0" eb="2">
      <t>セツビ</t>
    </rPh>
    <rPh sb="2" eb="4">
      <t>シキン</t>
    </rPh>
    <rPh sb="4" eb="7">
      <t>カリイレキン</t>
    </rPh>
    <rPh sb="7" eb="10">
      <t>ショウカンキン</t>
    </rPh>
    <rPh sb="10" eb="12">
      <t>シシュツ</t>
    </rPh>
    <phoneticPr fontId="2"/>
  </si>
  <si>
    <t>長期運営資金借入金償還金支出</t>
    <rPh sb="0" eb="2">
      <t>チョウキ</t>
    </rPh>
    <rPh sb="2" eb="4">
      <t>ウンエイ</t>
    </rPh>
    <rPh sb="4" eb="6">
      <t>シキン</t>
    </rPh>
    <rPh sb="6" eb="9">
      <t>カリイレキン</t>
    </rPh>
    <rPh sb="9" eb="12">
      <t>ショウカンキン</t>
    </rPh>
    <rPh sb="12" eb="14">
      <t>シシュツ</t>
    </rPh>
    <phoneticPr fontId="2"/>
  </si>
  <si>
    <t>投資有価証券取得支出</t>
    <rPh sb="0" eb="2">
      <t>トウシ</t>
    </rPh>
    <rPh sb="2" eb="4">
      <t>ユウカ</t>
    </rPh>
    <rPh sb="4" eb="6">
      <t>ショウケン</t>
    </rPh>
    <rPh sb="6" eb="8">
      <t>シュトク</t>
    </rPh>
    <rPh sb="8" eb="10">
      <t>シシュツ</t>
    </rPh>
    <phoneticPr fontId="2"/>
  </si>
  <si>
    <t>積立預金積立支出</t>
    <rPh sb="0" eb="2">
      <t>ツミタテ</t>
    </rPh>
    <rPh sb="2" eb="4">
      <t>ヨキン</t>
    </rPh>
    <rPh sb="4" eb="6">
      <t>ツミタテ</t>
    </rPh>
    <rPh sb="6" eb="8">
      <t>シシュツ</t>
    </rPh>
    <phoneticPr fontId="2"/>
  </si>
  <si>
    <t>その他の支出</t>
    <rPh sb="0" eb="3">
      <t>ソノタ</t>
    </rPh>
    <rPh sb="4" eb="6">
      <t>シシュツ</t>
    </rPh>
    <phoneticPr fontId="2"/>
  </si>
  <si>
    <t>長期貸付金支出</t>
    <rPh sb="0" eb="2">
      <t>チョウキ</t>
    </rPh>
    <rPh sb="2" eb="5">
      <t>カシツケキン</t>
    </rPh>
    <rPh sb="5" eb="7">
      <t>シシュツ</t>
    </rPh>
    <phoneticPr fontId="2"/>
  </si>
  <si>
    <t>流動資産評価減等による資金減少額等</t>
    <rPh sb="0" eb="4">
      <t>リュウドウシサン</t>
    </rPh>
    <rPh sb="4" eb="6">
      <t>ヒョウカ</t>
    </rPh>
    <rPh sb="6" eb="7">
      <t>ゲン</t>
    </rPh>
    <rPh sb="7" eb="8">
      <t>トウ</t>
    </rPh>
    <rPh sb="11" eb="13">
      <t>シキン</t>
    </rPh>
    <rPh sb="13" eb="16">
      <t>ゲンショウガク</t>
    </rPh>
    <rPh sb="16" eb="17">
      <t>トウ</t>
    </rPh>
    <phoneticPr fontId="2"/>
  </si>
  <si>
    <t>徴収不能額</t>
    <rPh sb="0" eb="2">
      <t>チョウシュウ</t>
    </rPh>
    <rPh sb="2" eb="4">
      <t>フノウ</t>
    </rPh>
    <rPh sb="4" eb="5">
      <t>ガク</t>
    </rPh>
    <phoneticPr fontId="2"/>
  </si>
  <si>
    <t>有価証券売却益</t>
    <rPh sb="0" eb="2">
      <t>ユウカ</t>
    </rPh>
    <rPh sb="2" eb="4">
      <t>ショウケン</t>
    </rPh>
    <rPh sb="4" eb="7">
      <t>バイキャクエキ</t>
    </rPh>
    <phoneticPr fontId="2"/>
  </si>
  <si>
    <t>有価証券売却損</t>
    <rPh sb="0" eb="2">
      <t>ユウカ</t>
    </rPh>
    <rPh sb="2" eb="4">
      <t>ショウケン</t>
    </rPh>
    <rPh sb="4" eb="6">
      <t>バイキャクエキ</t>
    </rPh>
    <rPh sb="6" eb="7">
      <t>ソン</t>
    </rPh>
    <phoneticPr fontId="2"/>
  </si>
  <si>
    <t>有価証券評価損</t>
    <rPh sb="0" eb="2">
      <t>ユウカ</t>
    </rPh>
    <rPh sb="2" eb="4">
      <t>ショウケン</t>
    </rPh>
    <rPh sb="4" eb="6">
      <t>ヒョウカ</t>
    </rPh>
    <rPh sb="6" eb="7">
      <t>ソン</t>
    </rPh>
    <phoneticPr fontId="2"/>
  </si>
  <si>
    <t>出</t>
    <rPh sb="0" eb="1">
      <t>デ</t>
    </rPh>
    <phoneticPr fontId="2"/>
  </si>
  <si>
    <t>福祉事業収入計（４）</t>
    <rPh sb="0" eb="2">
      <t>フクシ</t>
    </rPh>
    <rPh sb="2" eb="4">
      <t>ジギョウ</t>
    </rPh>
    <rPh sb="4" eb="6">
      <t>シュウニュウ</t>
    </rPh>
    <rPh sb="6" eb="7">
      <t>ケイ</t>
    </rPh>
    <phoneticPr fontId="2"/>
  </si>
  <si>
    <t>会計単位間繰入金支出</t>
    <rPh sb="0" eb="2">
      <t>カイケイ</t>
    </rPh>
    <rPh sb="2" eb="4">
      <t>タンイ</t>
    </rPh>
    <rPh sb="4" eb="5">
      <t>カン</t>
    </rPh>
    <rPh sb="5" eb="8">
      <t>クリイレキン</t>
    </rPh>
    <rPh sb="8" eb="10">
      <t>シシュツ</t>
    </rPh>
    <phoneticPr fontId="2"/>
  </si>
  <si>
    <t>福祉事業支出計（５）</t>
    <rPh sb="0" eb="2">
      <t>フクシ</t>
    </rPh>
    <rPh sb="2" eb="4">
      <t>ジギョウ</t>
    </rPh>
    <rPh sb="4" eb="6">
      <t>シシュツ</t>
    </rPh>
    <rPh sb="6" eb="7">
      <t>ケイ</t>
    </rPh>
    <phoneticPr fontId="2"/>
  </si>
  <si>
    <t>福祉事業活動資金収支差額（６）＝（４）－（５）</t>
    <rPh sb="0" eb="2">
      <t>フクシ</t>
    </rPh>
    <rPh sb="2" eb="4">
      <t>ジギョウ</t>
    </rPh>
    <rPh sb="4" eb="6">
      <t>カツドウ</t>
    </rPh>
    <rPh sb="6" eb="8">
      <t>シキン</t>
    </rPh>
    <rPh sb="8" eb="10">
      <t>シュウシ</t>
    </rPh>
    <rPh sb="10" eb="12">
      <t>サガク</t>
    </rPh>
    <phoneticPr fontId="2"/>
  </si>
  <si>
    <t>施設整備等収入計（７）</t>
    <rPh sb="0" eb="2">
      <t>シセツ</t>
    </rPh>
    <rPh sb="2" eb="5">
      <t>セイビトウ</t>
    </rPh>
    <rPh sb="5" eb="7">
      <t>シュウニュウ</t>
    </rPh>
    <rPh sb="7" eb="8">
      <t>ケイ</t>
    </rPh>
    <phoneticPr fontId="2"/>
  </si>
  <si>
    <t>器具及び備品取得支出</t>
    <rPh sb="0" eb="2">
      <t>キグ</t>
    </rPh>
    <rPh sb="2" eb="3">
      <t>オヨ</t>
    </rPh>
    <rPh sb="4" eb="6">
      <t>ビヒン</t>
    </rPh>
    <rPh sb="6" eb="8">
      <t>シュトク</t>
    </rPh>
    <rPh sb="8" eb="10">
      <t>シシュツ</t>
    </rPh>
    <phoneticPr fontId="2"/>
  </si>
  <si>
    <t>施設整備等支出計（８）</t>
    <rPh sb="0" eb="2">
      <t>シセツ</t>
    </rPh>
    <rPh sb="2" eb="5">
      <t>セイビトウ</t>
    </rPh>
    <rPh sb="5" eb="7">
      <t>シシュツ</t>
    </rPh>
    <rPh sb="7" eb="8">
      <t>ケイ</t>
    </rPh>
    <phoneticPr fontId="2"/>
  </si>
  <si>
    <t>施設整備等資金収支差額（９）＝（７）－（８）</t>
    <rPh sb="0" eb="2">
      <t>シセツ</t>
    </rPh>
    <rPh sb="2" eb="5">
      <t>セイビトウ</t>
    </rPh>
    <rPh sb="5" eb="7">
      <t>シキン</t>
    </rPh>
    <rPh sb="7" eb="9">
      <t>シュウシ</t>
    </rPh>
    <rPh sb="9" eb="11">
      <t>サガク</t>
    </rPh>
    <phoneticPr fontId="2"/>
  </si>
  <si>
    <t>積立預金取崩収入</t>
    <rPh sb="0" eb="2">
      <t>ツミタテキン</t>
    </rPh>
    <rPh sb="2" eb="4">
      <t>ヨキン</t>
    </rPh>
    <rPh sb="4" eb="6">
      <t>トリクズ</t>
    </rPh>
    <rPh sb="6" eb="8">
      <t>シュウニュウ</t>
    </rPh>
    <phoneticPr fontId="2"/>
  </si>
  <si>
    <t>財務収入計（１０）</t>
    <rPh sb="0" eb="2">
      <t>ザイム</t>
    </rPh>
    <rPh sb="2" eb="4">
      <t>シュウニュウ</t>
    </rPh>
    <rPh sb="4" eb="5">
      <t>ケイ</t>
    </rPh>
    <phoneticPr fontId="2"/>
  </si>
  <si>
    <t>財務支出計（１１）</t>
    <rPh sb="0" eb="2">
      <t>ザイム</t>
    </rPh>
    <rPh sb="2" eb="4">
      <t>シシュツ</t>
    </rPh>
    <rPh sb="4" eb="5">
      <t>ケイ</t>
    </rPh>
    <phoneticPr fontId="2"/>
  </si>
  <si>
    <t>財務活動資金収支差額（１２）＝（１０）－（１１）</t>
    <rPh sb="0" eb="2">
      <t>ザイム</t>
    </rPh>
    <rPh sb="2" eb="4">
      <t>カツドウ</t>
    </rPh>
    <rPh sb="4" eb="6">
      <t>シキン</t>
    </rPh>
    <rPh sb="6" eb="8">
      <t>シュウシ</t>
    </rPh>
    <rPh sb="8" eb="10">
      <t>サガク</t>
    </rPh>
    <phoneticPr fontId="2"/>
  </si>
  <si>
    <t>予備費（1３）</t>
    <rPh sb="0" eb="3">
      <t>ヨビヒ</t>
    </rPh>
    <phoneticPr fontId="2"/>
  </si>
  <si>
    <t>(単位千円)</t>
    <rPh sb="1" eb="3">
      <t>タンイ</t>
    </rPh>
    <rPh sb="3" eb="5">
      <t>センエン</t>
    </rPh>
    <phoneticPr fontId="2"/>
  </si>
  <si>
    <t>当期資金収支差額合計（１４）＝（３）＋（６） ＋（９）＋（1２）－（１３）</t>
    <rPh sb="0" eb="2">
      <t>トウキ</t>
    </rPh>
    <rPh sb="2" eb="4">
      <t>シキン</t>
    </rPh>
    <rPh sb="4" eb="6">
      <t>シュウシ</t>
    </rPh>
    <rPh sb="6" eb="8">
      <t>サガク</t>
    </rPh>
    <rPh sb="8" eb="10">
      <t>ゴウケイ</t>
    </rPh>
    <phoneticPr fontId="2"/>
  </si>
  <si>
    <t>就労支援事業収入</t>
    <rPh sb="0" eb="2">
      <t>シュウロウ</t>
    </rPh>
    <rPh sb="2" eb="4">
      <t>シエン</t>
    </rPh>
    <rPh sb="4" eb="6">
      <t>ジギョウ</t>
    </rPh>
    <rPh sb="6" eb="8">
      <t>シュウニュウ</t>
    </rPh>
    <phoneticPr fontId="2"/>
  </si>
  <si>
    <t>就労支援事業収入計（１）</t>
    <rPh sb="0" eb="2">
      <t>シュウロウ</t>
    </rPh>
    <rPh sb="2" eb="4">
      <t>シエン</t>
    </rPh>
    <rPh sb="4" eb="6">
      <t>ジギョウ</t>
    </rPh>
    <rPh sb="6" eb="8">
      <t>シュウニュウ</t>
    </rPh>
    <rPh sb="8" eb="9">
      <t>ケイ</t>
    </rPh>
    <phoneticPr fontId="2"/>
  </si>
  <si>
    <t>就労支援事業支出</t>
    <rPh sb="0" eb="2">
      <t>シュウロウ</t>
    </rPh>
    <rPh sb="2" eb="4">
      <t>シエン</t>
    </rPh>
    <rPh sb="4" eb="6">
      <t>ジギョウ</t>
    </rPh>
    <rPh sb="6" eb="8">
      <t>シシュツ</t>
    </rPh>
    <phoneticPr fontId="2"/>
  </si>
  <si>
    <t>就労支援事業支出計（２）</t>
    <rPh sb="0" eb="2">
      <t>シュウロウ</t>
    </rPh>
    <rPh sb="2" eb="4">
      <t>シエン</t>
    </rPh>
    <rPh sb="4" eb="6">
      <t>ジギョウ</t>
    </rPh>
    <rPh sb="6" eb="8">
      <t>シシュツ</t>
    </rPh>
    <rPh sb="8" eb="9">
      <t>ケイ</t>
    </rPh>
    <phoneticPr fontId="2"/>
  </si>
  <si>
    <t>就労支援事業活動資金収支差額（３）＝（１）－（２）</t>
    <rPh sb="0" eb="2">
      <t>シュウロウ</t>
    </rPh>
    <rPh sb="2" eb="4">
      <t>シエン</t>
    </rPh>
    <rPh sb="4" eb="6">
      <t>ジギョウ</t>
    </rPh>
    <rPh sb="6" eb="8">
      <t>カツドウ</t>
    </rPh>
    <rPh sb="8" eb="10">
      <t>シキン</t>
    </rPh>
    <rPh sb="10" eb="12">
      <t>シュウシ</t>
    </rPh>
    <rPh sb="12" eb="14">
      <t>サガク</t>
    </rPh>
    <phoneticPr fontId="2"/>
  </si>
  <si>
    <t>措置費収入</t>
    <rPh sb="0" eb="3">
      <t>ソチヒ</t>
    </rPh>
    <rPh sb="3" eb="5">
      <t>シュウニュウ</t>
    </rPh>
    <phoneticPr fontId="2"/>
  </si>
  <si>
    <t>自立支援費収入</t>
    <rPh sb="0" eb="2">
      <t>ジリツ</t>
    </rPh>
    <rPh sb="2" eb="4">
      <t>シエン</t>
    </rPh>
    <rPh sb="4" eb="5">
      <t>ヒ</t>
    </rPh>
    <rPh sb="5" eb="7">
      <t>シュウニュウ</t>
    </rPh>
    <phoneticPr fontId="2"/>
  </si>
  <si>
    <t>　</t>
    <phoneticPr fontId="2"/>
  </si>
  <si>
    <t>生活介護</t>
    <rPh sb="0" eb="2">
      <t>セイカツ</t>
    </rPh>
    <rPh sb="2" eb="4">
      <t>カイゴ</t>
    </rPh>
    <phoneticPr fontId="2"/>
  </si>
  <si>
    <t>事業所計</t>
    <rPh sb="0" eb="3">
      <t>ジギョウショ</t>
    </rPh>
    <rPh sb="3" eb="4">
      <t>ケイ</t>
    </rPh>
    <phoneticPr fontId="2"/>
  </si>
  <si>
    <t>けやき園</t>
    <rPh sb="3" eb="4">
      <t>エン</t>
    </rPh>
    <phoneticPr fontId="2"/>
  </si>
  <si>
    <t>就労移行</t>
    <rPh sb="0" eb="2">
      <t>シュウロウ</t>
    </rPh>
    <rPh sb="2" eb="4">
      <t>イコウ</t>
    </rPh>
    <phoneticPr fontId="2"/>
  </si>
  <si>
    <t>惣菜調理事業収入</t>
    <rPh sb="0" eb="2">
      <t>ソウザイ</t>
    </rPh>
    <rPh sb="2" eb="4">
      <t>チョウリ</t>
    </rPh>
    <rPh sb="4" eb="6">
      <t>ジギョウ</t>
    </rPh>
    <rPh sb="6" eb="8">
      <t>シュウニュウ</t>
    </rPh>
    <phoneticPr fontId="2"/>
  </si>
  <si>
    <t>食材生産事業収入</t>
    <rPh sb="0" eb="2">
      <t>ショクザイ</t>
    </rPh>
    <rPh sb="2" eb="4">
      <t>セイサン</t>
    </rPh>
    <rPh sb="4" eb="6">
      <t>ジギョウ</t>
    </rPh>
    <rPh sb="6" eb="8">
      <t>シュウニュウ</t>
    </rPh>
    <phoneticPr fontId="2"/>
  </si>
  <si>
    <t>販売事業収入</t>
    <rPh sb="0" eb="2">
      <t>ハンバイ</t>
    </rPh>
    <rPh sb="2" eb="4">
      <t>ジギョウ</t>
    </rPh>
    <rPh sb="4" eb="6">
      <t>シュウニュウ</t>
    </rPh>
    <phoneticPr fontId="2"/>
  </si>
  <si>
    <t>一般事業収入</t>
    <rPh sb="0" eb="2">
      <t>イッパン</t>
    </rPh>
    <rPh sb="2" eb="4">
      <t>ジギョウ</t>
    </rPh>
    <rPh sb="4" eb="6">
      <t>シュウニュウ</t>
    </rPh>
    <phoneticPr fontId="2"/>
  </si>
  <si>
    <t>経理区分間繰入金収入</t>
    <rPh sb="0" eb="2">
      <t>ケイリ</t>
    </rPh>
    <rPh sb="2" eb="4">
      <t>クブン</t>
    </rPh>
    <rPh sb="4" eb="5">
      <t>カン</t>
    </rPh>
    <rPh sb="5" eb="7">
      <t>クリイレ</t>
    </rPh>
    <rPh sb="7" eb="8">
      <t>キン</t>
    </rPh>
    <rPh sb="8" eb="10">
      <t>シュウニュウ</t>
    </rPh>
    <phoneticPr fontId="2"/>
  </si>
  <si>
    <t>借入金利息補助金収入</t>
    <rPh sb="0" eb="2">
      <t>カリイレ</t>
    </rPh>
    <rPh sb="2" eb="3">
      <t>キン</t>
    </rPh>
    <rPh sb="3" eb="5">
      <t>リソク</t>
    </rPh>
    <rPh sb="5" eb="8">
      <t>ホジョキン</t>
    </rPh>
    <rPh sb="8" eb="10">
      <t>シュウニュウ</t>
    </rPh>
    <phoneticPr fontId="2"/>
  </si>
  <si>
    <t>補助事業等収入</t>
    <rPh sb="0" eb="2">
      <t>ホジョ</t>
    </rPh>
    <rPh sb="2" eb="4">
      <t>ジギョウ</t>
    </rPh>
    <rPh sb="4" eb="5">
      <t>トウ</t>
    </rPh>
    <rPh sb="5" eb="7">
      <t>シュウニュウ</t>
    </rPh>
    <phoneticPr fontId="2"/>
  </si>
  <si>
    <t>補助事業収入</t>
    <rPh sb="0" eb="2">
      <t>ホジョ</t>
    </rPh>
    <rPh sb="2" eb="4">
      <t>ジギョウ</t>
    </rPh>
    <rPh sb="4" eb="6">
      <t>シュウニュウ</t>
    </rPh>
    <phoneticPr fontId="2"/>
  </si>
  <si>
    <t>　 利用者負担金収入</t>
    <rPh sb="2" eb="5">
      <t>リヨウシャ</t>
    </rPh>
    <rPh sb="5" eb="8">
      <t>フタンキン</t>
    </rPh>
    <rPh sb="8" eb="10">
      <t>シュウニュウ</t>
    </rPh>
    <phoneticPr fontId="2"/>
  </si>
  <si>
    <t>相談支援</t>
    <rPh sb="0" eb="2">
      <t>ソウダン</t>
    </rPh>
    <rPh sb="2" eb="4">
      <t>シエン</t>
    </rPh>
    <phoneticPr fontId="2"/>
  </si>
  <si>
    <t>公益事業</t>
    <rPh sb="0" eb="2">
      <t>コウエキ</t>
    </rPh>
    <rPh sb="2" eb="4">
      <t>ジギョウ</t>
    </rPh>
    <phoneticPr fontId="2"/>
  </si>
  <si>
    <t>（日中一時支援）</t>
    <rPh sb="1" eb="3">
      <t>ニッチュウ</t>
    </rPh>
    <rPh sb="3" eb="5">
      <t>イチジ</t>
    </rPh>
    <rPh sb="5" eb="7">
      <t>シエン</t>
    </rPh>
    <phoneticPr fontId="2"/>
  </si>
  <si>
    <t>惣菜調理事業支出</t>
    <rPh sb="0" eb="2">
      <t>ソウザイ</t>
    </rPh>
    <rPh sb="2" eb="4">
      <t>チョウリ</t>
    </rPh>
    <rPh sb="4" eb="6">
      <t>ジギョウ</t>
    </rPh>
    <rPh sb="6" eb="8">
      <t>シシュツ</t>
    </rPh>
    <phoneticPr fontId="2"/>
  </si>
  <si>
    <t>食材生産事業支出</t>
    <rPh sb="0" eb="2">
      <t>ショクザイ</t>
    </rPh>
    <rPh sb="2" eb="4">
      <t>セイサン</t>
    </rPh>
    <rPh sb="4" eb="6">
      <t>ジギョウ</t>
    </rPh>
    <rPh sb="6" eb="8">
      <t>シシュツ</t>
    </rPh>
    <phoneticPr fontId="2"/>
  </si>
  <si>
    <t>販売事業支出</t>
    <rPh sb="0" eb="2">
      <t>ハンバイ</t>
    </rPh>
    <rPh sb="2" eb="4">
      <t>ジギョウ</t>
    </rPh>
    <rPh sb="4" eb="6">
      <t>シシュツ</t>
    </rPh>
    <phoneticPr fontId="2"/>
  </si>
  <si>
    <t>一般事業支出</t>
    <rPh sb="0" eb="2">
      <t>イッパン</t>
    </rPh>
    <rPh sb="2" eb="4">
      <t>ジギョウ</t>
    </rPh>
    <rPh sb="4" eb="6">
      <t>シシュツ</t>
    </rPh>
    <phoneticPr fontId="2"/>
  </si>
  <si>
    <t>受託事業収入</t>
    <rPh sb="0" eb="2">
      <t>ジュタク</t>
    </rPh>
    <rPh sb="2" eb="4">
      <t>ジギョウ</t>
    </rPh>
    <rPh sb="4" eb="6">
      <t>シュウニュウ</t>
    </rPh>
    <phoneticPr fontId="2"/>
  </si>
  <si>
    <t>受取利息配当金収入</t>
    <rPh sb="0" eb="2">
      <t>ウケトリ</t>
    </rPh>
    <rPh sb="2" eb="4">
      <t>リソク</t>
    </rPh>
    <rPh sb="4" eb="7">
      <t>ハイトウキン</t>
    </rPh>
    <rPh sb="7" eb="9">
      <t>シュウニュウ</t>
    </rPh>
    <phoneticPr fontId="2"/>
  </si>
  <si>
    <t>その他の事務費</t>
    <rPh sb="2" eb="3">
      <t>タ</t>
    </rPh>
    <rPh sb="4" eb="7">
      <t>ジムヒ</t>
    </rPh>
    <phoneticPr fontId="2"/>
  </si>
  <si>
    <t>その他の事業費</t>
    <rPh sb="2" eb="3">
      <t>タ</t>
    </rPh>
    <rPh sb="4" eb="7">
      <t>ジギョウヒ</t>
    </rPh>
    <phoneticPr fontId="2"/>
  </si>
  <si>
    <t>公益事業会計繰入金支出</t>
    <rPh sb="0" eb="2">
      <t>コウエキ</t>
    </rPh>
    <rPh sb="2" eb="4">
      <t>ジギョウ</t>
    </rPh>
    <rPh sb="4" eb="6">
      <t>カイケイ</t>
    </rPh>
    <rPh sb="6" eb="8">
      <t>クリイレ</t>
    </rPh>
    <rPh sb="8" eb="9">
      <t>キン</t>
    </rPh>
    <rPh sb="9" eb="11">
      <t>シシュツ</t>
    </rPh>
    <phoneticPr fontId="2"/>
  </si>
  <si>
    <t>収益事業会計繰入金支出</t>
    <rPh sb="0" eb="2">
      <t>シュウエキ</t>
    </rPh>
    <rPh sb="2" eb="4">
      <t>ジギョウ</t>
    </rPh>
    <rPh sb="4" eb="6">
      <t>カイケイ</t>
    </rPh>
    <rPh sb="6" eb="8">
      <t>クリイレ</t>
    </rPh>
    <rPh sb="8" eb="9">
      <t>キン</t>
    </rPh>
    <rPh sb="9" eb="11">
      <t>シシュツ</t>
    </rPh>
    <phoneticPr fontId="2"/>
  </si>
  <si>
    <t>就労支援事業会計繰入金支出</t>
    <rPh sb="0" eb="2">
      <t>シュウロウ</t>
    </rPh>
    <rPh sb="2" eb="4">
      <t>シエン</t>
    </rPh>
    <rPh sb="4" eb="6">
      <t>ジギョウ</t>
    </rPh>
    <rPh sb="6" eb="8">
      <t>カイケイ</t>
    </rPh>
    <rPh sb="8" eb="10">
      <t>クリイレ</t>
    </rPh>
    <rPh sb="10" eb="11">
      <t>キン</t>
    </rPh>
    <rPh sb="11" eb="13">
      <t>シシュツ</t>
    </rPh>
    <phoneticPr fontId="2"/>
  </si>
  <si>
    <t>就労継続</t>
    <rPh sb="0" eb="2">
      <t>シュウロウ</t>
    </rPh>
    <rPh sb="2" eb="4">
      <t>ケイゾク</t>
    </rPh>
    <phoneticPr fontId="2"/>
  </si>
  <si>
    <t>公益事業会計繰入金収入</t>
    <rPh sb="0" eb="2">
      <t>コウエキ</t>
    </rPh>
    <rPh sb="2" eb="4">
      <t>ジギョウ</t>
    </rPh>
    <rPh sb="4" eb="6">
      <t>カイケイ</t>
    </rPh>
    <rPh sb="6" eb="8">
      <t>クリイレ</t>
    </rPh>
    <rPh sb="8" eb="9">
      <t>キン</t>
    </rPh>
    <rPh sb="9" eb="11">
      <t>シュウニュウ</t>
    </rPh>
    <phoneticPr fontId="2"/>
  </si>
  <si>
    <t>収益事業会計繰入金収入</t>
    <rPh sb="0" eb="2">
      <t>シュウエキ</t>
    </rPh>
    <rPh sb="2" eb="4">
      <t>ジギョウ</t>
    </rPh>
    <rPh sb="4" eb="6">
      <t>カイケイ</t>
    </rPh>
    <rPh sb="6" eb="8">
      <t>クリイレ</t>
    </rPh>
    <rPh sb="8" eb="9">
      <t>キン</t>
    </rPh>
    <rPh sb="9" eb="11">
      <t>シュウニュウ</t>
    </rPh>
    <phoneticPr fontId="2"/>
  </si>
  <si>
    <t>就労支援事業会計繰入金収入</t>
    <rPh sb="0" eb="2">
      <t>シュウロウ</t>
    </rPh>
    <rPh sb="2" eb="4">
      <t>シエン</t>
    </rPh>
    <rPh sb="4" eb="6">
      <t>ジギョウ</t>
    </rPh>
    <rPh sb="6" eb="8">
      <t>カイケイ</t>
    </rPh>
    <rPh sb="8" eb="10">
      <t>クリイレ</t>
    </rPh>
    <rPh sb="10" eb="11">
      <t>キン</t>
    </rPh>
    <rPh sb="11" eb="13">
      <t>シュウニュウ</t>
    </rPh>
    <phoneticPr fontId="2"/>
  </si>
  <si>
    <t>摘要</t>
    <rPh sb="0" eb="2">
      <t>テキヨウ</t>
    </rPh>
    <phoneticPr fontId="2"/>
  </si>
  <si>
    <t>社会福祉法人　不二の里森福祉会</t>
    <rPh sb="0" eb="2">
      <t>シャカイ</t>
    </rPh>
    <rPh sb="2" eb="4">
      <t>フクシ</t>
    </rPh>
    <rPh sb="4" eb="6">
      <t>ホウジン</t>
    </rPh>
    <rPh sb="7" eb="9">
      <t>フジ</t>
    </rPh>
    <rPh sb="10" eb="11">
      <t>サト</t>
    </rPh>
    <rPh sb="11" eb="12">
      <t>モリ</t>
    </rPh>
    <rPh sb="12" eb="14">
      <t>フクシ</t>
    </rPh>
    <rPh sb="14" eb="15">
      <t>カイ</t>
    </rPh>
    <phoneticPr fontId="2"/>
  </si>
  <si>
    <t>共同生活援助</t>
    <rPh sb="0" eb="2">
      <t>キョウドウ</t>
    </rPh>
    <rPh sb="2" eb="4">
      <t>セイカツ</t>
    </rPh>
    <rPh sb="4" eb="6">
      <t>エンジョ</t>
    </rPh>
    <phoneticPr fontId="2"/>
  </si>
  <si>
    <t>（グループホーム）</t>
    <phoneticPr fontId="2"/>
  </si>
  <si>
    <t>地域活動</t>
    <rPh sb="0" eb="2">
      <t>チイキ</t>
    </rPh>
    <rPh sb="2" eb="4">
      <t>カツドウ</t>
    </rPh>
    <phoneticPr fontId="2"/>
  </si>
  <si>
    <t>支援センター</t>
    <rPh sb="0" eb="2">
      <t>シエン</t>
    </rPh>
    <phoneticPr fontId="2"/>
  </si>
  <si>
    <t>人件費積立預金積立支出</t>
    <rPh sb="0" eb="3">
      <t>ジンケンヒ</t>
    </rPh>
    <rPh sb="3" eb="5">
      <t>ツミタテキン</t>
    </rPh>
    <rPh sb="5" eb="7">
      <t>ヨキン</t>
    </rPh>
    <rPh sb="7" eb="9">
      <t>ツミタテ</t>
    </rPh>
    <rPh sb="9" eb="11">
      <t>シシュツ</t>
    </rPh>
    <phoneticPr fontId="2"/>
  </si>
  <si>
    <t>業務委託費</t>
    <rPh sb="0" eb="2">
      <t>ギョウム</t>
    </rPh>
    <rPh sb="2" eb="4">
      <t>イタク</t>
    </rPh>
    <rPh sb="4" eb="5">
      <t>ヒ</t>
    </rPh>
    <phoneticPr fontId="2"/>
  </si>
  <si>
    <t>※</t>
    <phoneticPr fontId="2"/>
  </si>
  <si>
    <t>修繕積立預金積立支出</t>
    <rPh sb="0" eb="2">
      <t>シュウゼン</t>
    </rPh>
    <rPh sb="2" eb="4">
      <t>ツミタテキン</t>
    </rPh>
    <rPh sb="4" eb="6">
      <t>ヨキン</t>
    </rPh>
    <rPh sb="6" eb="8">
      <t>ツミタテ</t>
    </rPh>
    <rPh sb="8" eb="10">
      <t>シシュツ</t>
    </rPh>
    <phoneticPr fontId="2"/>
  </si>
  <si>
    <t>一般会計繰入金支出</t>
    <rPh sb="0" eb="2">
      <t>イッパン</t>
    </rPh>
    <rPh sb="2" eb="4">
      <t>カイケイ</t>
    </rPh>
    <rPh sb="4" eb="6">
      <t>クリイレ</t>
    </rPh>
    <rPh sb="6" eb="7">
      <t>キン</t>
    </rPh>
    <rPh sb="7" eb="9">
      <t>シシュツ</t>
    </rPh>
    <phoneticPr fontId="2"/>
  </si>
  <si>
    <t>（福祉有償）</t>
    <rPh sb="1" eb="3">
      <t>フクシ</t>
    </rPh>
    <rPh sb="3" eb="5">
      <t>ユウショウ</t>
    </rPh>
    <phoneticPr fontId="2"/>
  </si>
  <si>
    <t>計</t>
    <rPh sb="0" eb="1">
      <t>ケイ</t>
    </rPh>
    <phoneticPr fontId="2"/>
  </si>
  <si>
    <t>利用料収入</t>
    <rPh sb="0" eb="3">
      <t>リヨウリョウ</t>
    </rPh>
    <rPh sb="3" eb="5">
      <t>シュウニュウ</t>
    </rPh>
    <phoneticPr fontId="2"/>
  </si>
  <si>
    <t>⑩</t>
    <phoneticPr fontId="2"/>
  </si>
  <si>
    <t>備品等購入積立預金積立支出</t>
    <rPh sb="0" eb="2">
      <t>ビヒン</t>
    </rPh>
    <rPh sb="2" eb="3">
      <t>トウ</t>
    </rPh>
    <rPh sb="3" eb="5">
      <t>コウニュウ</t>
    </rPh>
    <rPh sb="5" eb="7">
      <t>ツミタテ</t>
    </rPh>
    <rPh sb="7" eb="9">
      <t>ヨキン</t>
    </rPh>
    <rPh sb="9" eb="11">
      <t>ツミタテ</t>
    </rPh>
    <rPh sb="11" eb="13">
      <t>シシュツ</t>
    </rPh>
    <phoneticPr fontId="2"/>
  </si>
  <si>
    <t>工賃変動積立預金積立支出</t>
    <rPh sb="0" eb="2">
      <t>コウチン</t>
    </rPh>
    <rPh sb="2" eb="4">
      <t>ヘンドウ</t>
    </rPh>
    <rPh sb="4" eb="6">
      <t>ツミタテ</t>
    </rPh>
    <rPh sb="6" eb="8">
      <t>ヨキン</t>
    </rPh>
    <rPh sb="8" eb="10">
      <t>ツミタテ</t>
    </rPh>
    <rPh sb="10" eb="12">
      <t>シシュツ</t>
    </rPh>
    <phoneticPr fontId="2"/>
  </si>
  <si>
    <t>設備等整備積立預金積立支出</t>
    <rPh sb="0" eb="2">
      <t>セツビ</t>
    </rPh>
    <rPh sb="2" eb="3">
      <t>トウ</t>
    </rPh>
    <rPh sb="3" eb="5">
      <t>セイビ</t>
    </rPh>
    <rPh sb="5" eb="7">
      <t>ツミタテ</t>
    </rPh>
    <rPh sb="7" eb="9">
      <t>ヨキン</t>
    </rPh>
    <rPh sb="9" eb="11">
      <t>ツミタテ</t>
    </rPh>
    <rPh sb="11" eb="13">
      <t>シシュツ</t>
    </rPh>
    <phoneticPr fontId="2"/>
  </si>
  <si>
    <t>その他の積立預金積立支出</t>
    <rPh sb="2" eb="3">
      <t>タ</t>
    </rPh>
    <rPh sb="4" eb="6">
      <t>ツミタテ</t>
    </rPh>
    <rPh sb="6" eb="8">
      <t>ヨキン</t>
    </rPh>
    <rPh sb="8" eb="10">
      <t>ツミタテ</t>
    </rPh>
    <rPh sb="10" eb="12">
      <t>シシュツ</t>
    </rPh>
    <phoneticPr fontId="2"/>
  </si>
  <si>
    <t>①</t>
    <phoneticPr fontId="2"/>
  </si>
  <si>
    <t>②</t>
    <phoneticPr fontId="2"/>
  </si>
  <si>
    <t>③</t>
    <phoneticPr fontId="2"/>
  </si>
  <si>
    <t>㊼</t>
    <phoneticPr fontId="2"/>
  </si>
  <si>
    <t>④</t>
    <phoneticPr fontId="2"/>
  </si>
  <si>
    <t>⑤</t>
    <phoneticPr fontId="2"/>
  </si>
  <si>
    <t>⑥</t>
    <phoneticPr fontId="2"/>
  </si>
  <si>
    <t>⑦</t>
    <phoneticPr fontId="2"/>
  </si>
  <si>
    <t>⑧</t>
    <phoneticPr fontId="2"/>
  </si>
  <si>
    <t>⑨</t>
    <phoneticPr fontId="2"/>
  </si>
  <si>
    <t>⑪</t>
    <phoneticPr fontId="2"/>
  </si>
  <si>
    <t>⑫</t>
    <phoneticPr fontId="2"/>
  </si>
  <si>
    <t>⑬</t>
    <phoneticPr fontId="2"/>
  </si>
  <si>
    <t>⑭</t>
    <phoneticPr fontId="2"/>
  </si>
  <si>
    <t>⑮</t>
    <phoneticPr fontId="2"/>
  </si>
  <si>
    <t>⑯</t>
    <phoneticPr fontId="2"/>
  </si>
  <si>
    <t>⑰</t>
    <phoneticPr fontId="2"/>
  </si>
  <si>
    <t>⑱</t>
    <phoneticPr fontId="2"/>
  </si>
  <si>
    <t>⑲</t>
    <phoneticPr fontId="2"/>
  </si>
  <si>
    <t>⑳</t>
    <phoneticPr fontId="2"/>
  </si>
  <si>
    <t>㉑</t>
    <phoneticPr fontId="2"/>
  </si>
  <si>
    <t>㉒</t>
    <phoneticPr fontId="2"/>
  </si>
  <si>
    <t>㉓</t>
    <phoneticPr fontId="2"/>
  </si>
  <si>
    <t>㉔</t>
    <phoneticPr fontId="2"/>
  </si>
  <si>
    <t>㉕</t>
    <phoneticPr fontId="2"/>
  </si>
  <si>
    <t>㉖</t>
    <phoneticPr fontId="2"/>
  </si>
  <si>
    <t>㉗</t>
    <phoneticPr fontId="2"/>
  </si>
  <si>
    <t>㉘</t>
    <phoneticPr fontId="2"/>
  </si>
  <si>
    <t>㉙</t>
    <phoneticPr fontId="2"/>
  </si>
  <si>
    <t>㉚</t>
    <phoneticPr fontId="2"/>
  </si>
  <si>
    <t>㉛</t>
    <phoneticPr fontId="2"/>
  </si>
  <si>
    <t>㉜</t>
    <phoneticPr fontId="2"/>
  </si>
  <si>
    <t>㉝</t>
    <phoneticPr fontId="2"/>
  </si>
  <si>
    <t>㉞</t>
    <phoneticPr fontId="2"/>
  </si>
  <si>
    <t>㉟</t>
    <phoneticPr fontId="2"/>
  </si>
  <si>
    <t>㊱</t>
    <phoneticPr fontId="2"/>
  </si>
  <si>
    <t>㊲</t>
    <phoneticPr fontId="2"/>
  </si>
  <si>
    <t>㊳</t>
    <phoneticPr fontId="2"/>
  </si>
  <si>
    <t>㊴</t>
    <phoneticPr fontId="2"/>
  </si>
  <si>
    <t>㊵</t>
    <phoneticPr fontId="2"/>
  </si>
  <si>
    <t>㊶</t>
    <phoneticPr fontId="2"/>
  </si>
  <si>
    <t>㊷</t>
    <phoneticPr fontId="2"/>
  </si>
  <si>
    <t>㊸</t>
    <phoneticPr fontId="2"/>
  </si>
  <si>
    <t>㊹</t>
    <phoneticPr fontId="2"/>
  </si>
  <si>
    <t>㊺</t>
    <phoneticPr fontId="2"/>
  </si>
  <si>
    <t>㊻</t>
    <phoneticPr fontId="2"/>
  </si>
  <si>
    <t>㊽</t>
    <phoneticPr fontId="2"/>
  </si>
  <si>
    <t>サービス利用計画作成費収入</t>
    <rPh sb="4" eb="6">
      <t>リヨウ</t>
    </rPh>
    <rPh sb="6" eb="8">
      <t>ケイカク</t>
    </rPh>
    <rPh sb="8" eb="10">
      <t>サクセイ</t>
    </rPh>
    <rPh sb="10" eb="11">
      <t>ヒ</t>
    </rPh>
    <rPh sb="11" eb="13">
      <t>シュウニュウ</t>
    </rPh>
    <phoneticPr fontId="2"/>
  </si>
  <si>
    <t>特定障害者特別給付費収入</t>
    <rPh sb="0" eb="2">
      <t>トクテイ</t>
    </rPh>
    <rPh sb="2" eb="5">
      <t>ショウガイシャ</t>
    </rPh>
    <rPh sb="5" eb="7">
      <t>トクベツ</t>
    </rPh>
    <rPh sb="7" eb="9">
      <t>キュウフ</t>
    </rPh>
    <rPh sb="9" eb="10">
      <t>ヒ</t>
    </rPh>
    <rPh sb="10" eb="12">
      <t>シュウニュウ</t>
    </rPh>
    <phoneticPr fontId="2"/>
  </si>
  <si>
    <t xml:space="preserve"> 共同生活援助サービス費収入</t>
    <phoneticPr fontId="7"/>
  </si>
  <si>
    <t>利用者負担金収入</t>
    <rPh sb="0" eb="3">
      <t>リヨウシャ</t>
    </rPh>
    <rPh sb="3" eb="6">
      <t>フタンキン</t>
    </rPh>
    <rPh sb="6" eb="8">
      <t>シュウニュウ</t>
    </rPh>
    <phoneticPr fontId="2"/>
  </si>
  <si>
    <t>介護給付費収入</t>
    <rPh sb="0" eb="2">
      <t>カイゴ</t>
    </rPh>
    <rPh sb="2" eb="4">
      <t>キュウフ</t>
    </rPh>
    <rPh sb="4" eb="5">
      <t>ヒ</t>
    </rPh>
    <rPh sb="5" eb="7">
      <t>シュウニュウ</t>
    </rPh>
    <phoneticPr fontId="2"/>
  </si>
  <si>
    <t>訓練等給付費収入</t>
    <rPh sb="0" eb="2">
      <t>クンレン</t>
    </rPh>
    <rPh sb="2" eb="3">
      <t>トウ</t>
    </rPh>
    <rPh sb="3" eb="6">
      <t>キュウフヒ</t>
    </rPh>
    <rPh sb="6" eb="8">
      <t>シュウニュウ</t>
    </rPh>
    <phoneticPr fontId="2"/>
  </si>
  <si>
    <t>（自）平成２５年４月１日　　　　（至）平成２６年３月３１日</t>
    <rPh sb="1" eb="2">
      <t>ジ</t>
    </rPh>
    <rPh sb="3" eb="5">
      <t>ヘイセイ</t>
    </rPh>
    <rPh sb="7" eb="8">
      <t>ネン</t>
    </rPh>
    <rPh sb="9" eb="10">
      <t>ガツ</t>
    </rPh>
    <rPh sb="11" eb="12">
      <t>ニチ</t>
    </rPh>
    <phoneticPr fontId="2"/>
  </si>
  <si>
    <t>は増額　赤字は減額</t>
    <rPh sb="1" eb="3">
      <t>ゾウガク</t>
    </rPh>
    <rPh sb="4" eb="6">
      <t>アカジ</t>
    </rPh>
    <rPh sb="7" eb="9">
      <t>ゲンガク</t>
    </rPh>
    <phoneticPr fontId="2"/>
  </si>
  <si>
    <t>平成25年度　第3次補正収支予算書</t>
    <rPh sb="0" eb="2">
      <t>ヘイセイ</t>
    </rPh>
    <rPh sb="4" eb="6">
      <t>ネンド</t>
    </rPh>
    <rPh sb="7" eb="8">
      <t>ダイ</t>
    </rPh>
    <rPh sb="9" eb="10">
      <t>ジ</t>
    </rPh>
    <rPh sb="10" eb="12">
      <t>ホセイ</t>
    </rPh>
    <rPh sb="12" eb="14">
      <t>シュウシ</t>
    </rPh>
    <rPh sb="14" eb="17">
      <t>ヨサンショ</t>
    </rPh>
    <phoneticPr fontId="2"/>
  </si>
  <si>
    <t>前期末支払資金残高（15）</t>
    <rPh sb="0" eb="3">
      <t>ゼンキマツ</t>
    </rPh>
    <rPh sb="3" eb="5">
      <t>シハライ</t>
    </rPh>
    <rPh sb="5" eb="7">
      <t>シキン</t>
    </rPh>
    <rPh sb="7" eb="9">
      <t>ザンダカ</t>
    </rPh>
    <phoneticPr fontId="2"/>
  </si>
  <si>
    <t>当期末支払資金残高（14）+（15）</t>
    <rPh sb="0" eb="2">
      <t>トウキ</t>
    </rPh>
    <rPh sb="2" eb="3">
      <t>スエ</t>
    </rPh>
    <rPh sb="3" eb="5">
      <t>シハライ</t>
    </rPh>
    <rPh sb="5" eb="7">
      <t>シキン</t>
    </rPh>
    <rPh sb="7" eb="9">
      <t>ザンダカ</t>
    </rPh>
    <phoneticPr fontId="2"/>
  </si>
  <si>
    <t>平成26年度　当初収支予算書</t>
    <rPh sb="0" eb="2">
      <t>ヘイセイ</t>
    </rPh>
    <rPh sb="4" eb="6">
      <t>ネンド</t>
    </rPh>
    <rPh sb="7" eb="9">
      <t>トウショ</t>
    </rPh>
    <rPh sb="9" eb="11">
      <t>シュウシ</t>
    </rPh>
    <rPh sb="11" eb="14">
      <t>ヨサンショ</t>
    </rPh>
    <phoneticPr fontId="2"/>
  </si>
  <si>
    <t>（自）平成２６年４月１日　　　　（至）平成２７年３月３１日</t>
    <rPh sb="1" eb="2">
      <t>ジ</t>
    </rPh>
    <rPh sb="3" eb="5">
      <t>ヘイセイ</t>
    </rPh>
    <rPh sb="7" eb="8">
      <t>ネン</t>
    </rPh>
    <rPh sb="9" eb="10">
      <t>ガツ</t>
    </rPh>
    <rPh sb="11" eb="12">
      <t>ニチ</t>
    </rPh>
    <phoneticPr fontId="2"/>
  </si>
  <si>
    <t>　</t>
    <phoneticPr fontId="2"/>
  </si>
  <si>
    <t>（グループホーム）</t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</si>
  <si>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</si>
  <si>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</si>
  <si>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</si>
  <si>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</si>
  <si>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</si>
  <si>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</si>
  <si>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⑦</t>
    <phoneticPr fontId="2"/>
  </si>
  <si>
    <t>⑧</t>
    <phoneticPr fontId="2"/>
  </si>
  <si>
    <t>①</t>
    <phoneticPr fontId="2"/>
  </si>
  <si>
    <t>　</t>
    <phoneticPr fontId="2"/>
  </si>
  <si>
    <t>　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</si>
  <si>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</si>
  <si>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</si>
  <si>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</si>
  <si>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</si>
  <si>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</si>
  <si>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⑦</t>
    <phoneticPr fontId="2"/>
  </si>
  <si>
    <t>⑧</t>
    <phoneticPr fontId="2"/>
  </si>
  <si>
    <t>⑨</t>
    <phoneticPr fontId="2"/>
  </si>
  <si>
    <t xml:space="preserve"> 共同生活援助サービス費収入</t>
    <phoneticPr fontId="2"/>
  </si>
  <si>
    <t>⑩</t>
    <phoneticPr fontId="2"/>
  </si>
  <si>
    <t>⑪</t>
    <phoneticPr fontId="2"/>
  </si>
  <si>
    <t>⑫</t>
    <phoneticPr fontId="2"/>
  </si>
  <si>
    <t>⑬</t>
    <phoneticPr fontId="2"/>
  </si>
  <si>
    <t>⑭</t>
    <phoneticPr fontId="2"/>
  </si>
  <si>
    <t>⑮</t>
    <phoneticPr fontId="2"/>
  </si>
  <si>
    <t>⑯</t>
    <phoneticPr fontId="2"/>
  </si>
  <si>
    <t>⑰</t>
    <phoneticPr fontId="2"/>
  </si>
  <si>
    <t>⑱</t>
    <phoneticPr fontId="2"/>
  </si>
  <si>
    <t>⑲</t>
    <phoneticPr fontId="2"/>
  </si>
  <si>
    <t>⑳</t>
    <phoneticPr fontId="2"/>
  </si>
  <si>
    <t>㉑</t>
    <phoneticPr fontId="2"/>
  </si>
  <si>
    <t>㉒</t>
    <phoneticPr fontId="2"/>
  </si>
  <si>
    <t>㉓</t>
    <phoneticPr fontId="2"/>
  </si>
  <si>
    <t>㉔</t>
    <phoneticPr fontId="2"/>
  </si>
  <si>
    <t>㉕</t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</si>
  <si>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</si>
  <si>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</si>
  <si>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</si>
  <si>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</si>
  <si>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</si>
  <si>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</si>
  <si>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⑦</t>
    <phoneticPr fontId="2"/>
  </si>
  <si>
    <t>⑧</t>
    <phoneticPr fontId="2"/>
  </si>
  <si>
    <t>⑨</t>
    <phoneticPr fontId="2"/>
  </si>
  <si>
    <t>⑩</t>
    <phoneticPr fontId="2"/>
  </si>
  <si>
    <t>⑪</t>
    <phoneticPr fontId="2"/>
  </si>
  <si>
    <t>⑫</t>
    <phoneticPr fontId="2"/>
  </si>
  <si>
    <t>⑬</t>
    <phoneticPr fontId="2"/>
  </si>
  <si>
    <t>⑭</t>
    <phoneticPr fontId="2"/>
  </si>
  <si>
    <t>⑮</t>
    <phoneticPr fontId="2"/>
  </si>
  <si>
    <t>⑯</t>
    <phoneticPr fontId="2"/>
  </si>
  <si>
    <t>⑰</t>
    <phoneticPr fontId="2"/>
  </si>
  <si>
    <t>⑱</t>
    <phoneticPr fontId="2"/>
  </si>
  <si>
    <t>⑲</t>
    <phoneticPr fontId="2"/>
  </si>
  <si>
    <t>⑳</t>
    <phoneticPr fontId="2"/>
  </si>
  <si>
    <t>㉑</t>
    <phoneticPr fontId="2"/>
  </si>
  <si>
    <t>㉒</t>
    <phoneticPr fontId="2"/>
  </si>
  <si>
    <t>㉓</t>
    <phoneticPr fontId="2"/>
  </si>
  <si>
    <t>㉔</t>
    <phoneticPr fontId="2"/>
  </si>
  <si>
    <t>㉕</t>
    <phoneticPr fontId="2"/>
  </si>
  <si>
    <t>㉖</t>
    <phoneticPr fontId="2"/>
  </si>
  <si>
    <t>㉗</t>
    <phoneticPr fontId="2"/>
  </si>
  <si>
    <t>㉘</t>
    <phoneticPr fontId="2"/>
  </si>
  <si>
    <t>㉙</t>
    <phoneticPr fontId="2"/>
  </si>
  <si>
    <t>㉚</t>
    <phoneticPr fontId="2"/>
  </si>
  <si>
    <t>㉛</t>
    <phoneticPr fontId="2"/>
  </si>
  <si>
    <t>㉜</t>
    <phoneticPr fontId="2"/>
  </si>
  <si>
    <t>㉝</t>
    <phoneticPr fontId="2"/>
  </si>
  <si>
    <t>㉞</t>
    <phoneticPr fontId="2"/>
  </si>
  <si>
    <t>㉟</t>
    <phoneticPr fontId="2"/>
  </si>
  <si>
    <t>㊱</t>
    <phoneticPr fontId="2"/>
  </si>
  <si>
    <t>㊲</t>
    <phoneticPr fontId="2"/>
  </si>
  <si>
    <t>㊳</t>
    <phoneticPr fontId="2"/>
  </si>
  <si>
    <t>㊴</t>
    <phoneticPr fontId="2"/>
  </si>
  <si>
    <t>㊵</t>
    <phoneticPr fontId="2"/>
  </si>
  <si>
    <t>㊶</t>
    <phoneticPr fontId="2"/>
  </si>
  <si>
    <t>㊷</t>
    <phoneticPr fontId="2"/>
  </si>
  <si>
    <t>㊸</t>
    <phoneticPr fontId="2"/>
  </si>
  <si>
    <t>㊹</t>
    <phoneticPr fontId="2"/>
  </si>
  <si>
    <t>㊺</t>
    <phoneticPr fontId="2"/>
  </si>
  <si>
    <t>㊻</t>
    <phoneticPr fontId="2"/>
  </si>
  <si>
    <t>㊼</t>
    <phoneticPr fontId="2"/>
  </si>
  <si>
    <t>㊽</t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</si>
  <si>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</si>
  <si>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</si>
  <si>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</si>
  <si>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</si>
  <si>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</si>
  <si>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</si>
  <si>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⑦</t>
    <phoneticPr fontId="2"/>
  </si>
  <si>
    <t>⑪</t>
    <phoneticPr fontId="2"/>
  </si>
  <si>
    <t>⑫</t>
    <phoneticPr fontId="2"/>
  </si>
  <si>
    <t>①</t>
    <phoneticPr fontId="2"/>
  </si>
  <si>
    <t>②</t>
    <phoneticPr fontId="2"/>
  </si>
  <si>
    <t>③</t>
    <phoneticPr fontId="2"/>
  </si>
  <si>
    <t>⑩</t>
    <phoneticPr fontId="2"/>
  </si>
  <si>
    <t>⑪</t>
    <phoneticPr fontId="2"/>
  </si>
  <si>
    <t>⑫</t>
    <phoneticPr fontId="2"/>
  </si>
  <si>
    <t>⑬</t>
    <phoneticPr fontId="2"/>
  </si>
  <si>
    <t>⑭</t>
    <phoneticPr fontId="2"/>
  </si>
  <si>
    <t>⑮</t>
    <phoneticPr fontId="2"/>
  </si>
  <si>
    <t>⑯</t>
    <phoneticPr fontId="2"/>
  </si>
  <si>
    <t>㉖</t>
    <phoneticPr fontId="2"/>
  </si>
  <si>
    <t>㉗</t>
    <phoneticPr fontId="2"/>
  </si>
  <si>
    <t>㉘</t>
    <phoneticPr fontId="2"/>
  </si>
  <si>
    <t>㉙</t>
    <phoneticPr fontId="2"/>
  </si>
  <si>
    <t>㉚</t>
    <phoneticPr fontId="2"/>
  </si>
  <si>
    <t>㉛</t>
    <phoneticPr fontId="2"/>
  </si>
  <si>
    <t>（グループホーム）</t>
    <phoneticPr fontId="2"/>
  </si>
  <si>
    <t>※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</si>
</sst>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▲ &quot;#,##0"/>
  </numFmts>
  <fonts count="1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b/>
      <sz val="11"/>
      <name val="ＭＳ Ｐ明朝"/>
      <family val="1"/>
      <charset val="128"/>
    </font>
    <font>
      <u/>
      <sz val="16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0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2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E1FF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72">
    <xf numFmtId="0" fontId="0" fillId="0" borderId="0" xfId="0"/>
    <xf numFmtId="0" fontId="3" fillId="0" borderId="0" xfId="0" applyFont="1" applyFill="1"/>
    <xf numFmtId="0" fontId="3" fillId="0" borderId="2" xfId="0" applyFont="1" applyFill="1" applyBorder="1"/>
    <xf numFmtId="38" fontId="3" fillId="0" borderId="0" xfId="1" applyFont="1" applyFill="1"/>
    <xf numFmtId="38" fontId="3" fillId="0" borderId="0" xfId="1" applyFont="1" applyFill="1" applyBorder="1"/>
    <xf numFmtId="0" fontId="5" fillId="0" borderId="0" xfId="0" applyFont="1" applyFill="1"/>
    <xf numFmtId="0" fontId="3" fillId="0" borderId="0" xfId="0" applyFont="1" applyFill="1" applyAlignment="1">
      <alignment shrinkToFit="1"/>
    </xf>
    <xf numFmtId="0" fontId="5" fillId="0" borderId="17" xfId="0" applyFont="1" applyFill="1" applyBorder="1" applyAlignment="1">
      <alignment shrinkToFit="1"/>
    </xf>
    <xf numFmtId="49" fontId="3" fillId="0" borderId="18" xfId="0" applyNumberFormat="1" applyFont="1" applyFill="1" applyBorder="1" applyAlignment="1">
      <alignment shrinkToFit="1"/>
    </xf>
    <xf numFmtId="0" fontId="3" fillId="0" borderId="21" xfId="0" applyFont="1" applyFill="1" applyBorder="1" applyAlignment="1">
      <alignment shrinkToFit="1"/>
    </xf>
    <xf numFmtId="0" fontId="3" fillId="0" borderId="3" xfId="0" applyFont="1" applyFill="1" applyBorder="1" applyAlignment="1">
      <alignment shrinkToFit="1"/>
    </xf>
    <xf numFmtId="0" fontId="3" fillId="0" borderId="17" xfId="0" applyFont="1" applyFill="1" applyBorder="1" applyAlignment="1">
      <alignment shrinkToFit="1"/>
    </xf>
    <xf numFmtId="0" fontId="3" fillId="0" borderId="18" xfId="0" applyFont="1" applyFill="1" applyBorder="1" applyAlignment="1">
      <alignment shrinkToFit="1"/>
    </xf>
    <xf numFmtId="0" fontId="5" fillId="0" borderId="18" xfId="0" applyFont="1" applyFill="1" applyBorder="1" applyAlignment="1">
      <alignment shrinkToFit="1"/>
    </xf>
    <xf numFmtId="0" fontId="5" fillId="0" borderId="3" xfId="0" applyFont="1" applyFill="1" applyBorder="1" applyAlignment="1">
      <alignment shrinkToFit="1"/>
    </xf>
    <xf numFmtId="0" fontId="3" fillId="0" borderId="2" xfId="0" applyFont="1" applyFill="1" applyBorder="1" applyAlignment="1">
      <alignment horizontal="right"/>
    </xf>
    <xf numFmtId="176" fontId="5" fillId="0" borderId="16" xfId="1" applyNumberFormat="1" applyFont="1" applyFill="1" applyBorder="1" applyAlignment="1">
      <alignment shrinkToFit="1"/>
    </xf>
    <xf numFmtId="0" fontId="3" fillId="0" borderId="3" xfId="0" applyFont="1" applyFill="1" applyBorder="1" applyAlignment="1">
      <alignment horizontal="right" shrinkToFit="1"/>
    </xf>
    <xf numFmtId="0" fontId="9" fillId="0" borderId="5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7" xfId="0" applyFont="1" applyFill="1" applyBorder="1"/>
    <xf numFmtId="0" fontId="8" fillId="0" borderId="6" xfId="0" applyFont="1" applyFill="1" applyBorder="1"/>
    <xf numFmtId="0" fontId="8" fillId="0" borderId="10" xfId="0" applyFont="1" applyFill="1" applyBorder="1"/>
    <xf numFmtId="0" fontId="8" fillId="0" borderId="11" xfId="0" applyFont="1" applyFill="1" applyBorder="1"/>
    <xf numFmtId="0" fontId="9" fillId="0" borderId="12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9" xfId="0" applyFont="1" applyFill="1" applyBorder="1"/>
    <xf numFmtId="0" fontId="9" fillId="0" borderId="8" xfId="0" applyFont="1" applyFill="1" applyBorder="1"/>
    <xf numFmtId="0" fontId="8" fillId="0" borderId="9" xfId="0" applyFont="1" applyFill="1" applyBorder="1"/>
    <xf numFmtId="0" fontId="8" fillId="0" borderId="8" xfId="0" applyFont="1" applyFill="1" applyBorder="1"/>
    <xf numFmtId="0" fontId="9" fillId="0" borderId="0" xfId="0" applyFont="1" applyFill="1" applyBorder="1"/>
    <xf numFmtId="0" fontId="9" fillId="0" borderId="6" xfId="0" applyFont="1" applyFill="1" applyBorder="1"/>
    <xf numFmtId="0" fontId="8" fillId="0" borderId="14" xfId="0" applyFont="1" applyFill="1" applyBorder="1"/>
    <xf numFmtId="0" fontId="8" fillId="0" borderId="15" xfId="0" applyFont="1" applyFill="1" applyBorder="1"/>
    <xf numFmtId="0" fontId="8" fillId="0" borderId="8" xfId="0" applyFont="1" applyFill="1" applyBorder="1" applyAlignment="1">
      <alignment horizontal="left" shrinkToFit="1"/>
    </xf>
    <xf numFmtId="0" fontId="8" fillId="0" borderId="8" xfId="0" applyFont="1" applyFill="1" applyBorder="1" applyAlignment="1">
      <alignment horizontal="left"/>
    </xf>
    <xf numFmtId="0" fontId="9" fillId="0" borderId="14" xfId="0" applyFont="1" applyFill="1" applyBorder="1"/>
    <xf numFmtId="0" fontId="9" fillId="0" borderId="7" xfId="0" applyFont="1" applyFill="1" applyBorder="1"/>
    <xf numFmtId="0" fontId="8" fillId="0" borderId="8" xfId="0" applyFont="1" applyFill="1" applyBorder="1" applyAlignment="1">
      <alignment shrinkToFit="1"/>
    </xf>
    <xf numFmtId="0" fontId="8" fillId="0" borderId="12" xfId="0" applyFont="1" applyFill="1" applyBorder="1" applyAlignment="1">
      <alignment horizontal="center"/>
    </xf>
    <xf numFmtId="0" fontId="8" fillId="0" borderId="16" xfId="0" applyFont="1" applyFill="1" applyBorder="1"/>
    <xf numFmtId="0" fontId="8" fillId="0" borderId="6" xfId="0" applyFont="1" applyFill="1" applyBorder="1" applyAlignment="1">
      <alignment shrinkToFit="1"/>
    </xf>
    <xf numFmtId="0" fontId="11" fillId="0" borderId="18" xfId="0" applyFont="1" applyFill="1" applyBorder="1" applyAlignment="1">
      <alignment wrapText="1" shrinkToFit="1"/>
    </xf>
    <xf numFmtId="176" fontId="5" fillId="0" borderId="17" xfId="1" applyNumberFormat="1" applyFont="1" applyFill="1" applyBorder="1" applyAlignment="1">
      <alignment shrinkToFit="1"/>
    </xf>
    <xf numFmtId="176" fontId="5" fillId="0" borderId="29" xfId="1" applyNumberFormat="1" applyFont="1" applyFill="1" applyBorder="1" applyAlignment="1">
      <alignment shrinkToFit="1"/>
    </xf>
    <xf numFmtId="176" fontId="5" fillId="0" borderId="30" xfId="1" applyNumberFormat="1" applyFont="1" applyFill="1" applyBorder="1" applyAlignment="1">
      <alignment shrinkToFit="1"/>
    </xf>
    <xf numFmtId="176" fontId="5" fillId="0" borderId="31" xfId="1" applyNumberFormat="1" applyFont="1" applyFill="1" applyBorder="1" applyAlignment="1">
      <alignment shrinkToFit="1"/>
    </xf>
    <xf numFmtId="176" fontId="3" fillId="0" borderId="17" xfId="1" applyNumberFormat="1" applyFont="1" applyFill="1" applyBorder="1" applyAlignment="1">
      <alignment shrinkToFit="1"/>
    </xf>
    <xf numFmtId="176" fontId="3" fillId="0" borderId="29" xfId="1" applyNumberFormat="1" applyFont="1" applyFill="1" applyBorder="1" applyAlignment="1">
      <alignment shrinkToFit="1"/>
    </xf>
    <xf numFmtId="176" fontId="3" fillId="0" borderId="30" xfId="1" applyNumberFormat="1" applyFont="1" applyFill="1" applyBorder="1" applyAlignment="1">
      <alignment shrinkToFit="1"/>
    </xf>
    <xf numFmtId="176" fontId="3" fillId="0" borderId="31" xfId="1" applyNumberFormat="1" applyFont="1" applyFill="1" applyBorder="1" applyAlignment="1">
      <alignment shrinkToFit="1"/>
    </xf>
    <xf numFmtId="176" fontId="3" fillId="0" borderId="16" xfId="1" applyNumberFormat="1" applyFont="1" applyFill="1" applyBorder="1" applyAlignment="1">
      <alignment shrinkToFit="1"/>
    </xf>
    <xf numFmtId="176" fontId="3" fillId="0" borderId="21" xfId="1" applyNumberFormat="1" applyFont="1" applyFill="1" applyBorder="1" applyAlignment="1">
      <alignment shrinkToFit="1"/>
    </xf>
    <xf numFmtId="176" fontId="3" fillId="0" borderId="32" xfId="1" applyNumberFormat="1" applyFont="1" applyFill="1" applyBorder="1" applyAlignment="1">
      <alignment shrinkToFit="1"/>
    </xf>
    <xf numFmtId="176" fontId="3" fillId="0" borderId="33" xfId="1" applyNumberFormat="1" applyFont="1" applyFill="1" applyBorder="1" applyAlignment="1">
      <alignment shrinkToFit="1"/>
    </xf>
    <xf numFmtId="176" fontId="3" fillId="0" borderId="34" xfId="1" applyNumberFormat="1" applyFont="1" applyFill="1" applyBorder="1" applyAlignment="1">
      <alignment shrinkToFit="1"/>
    </xf>
    <xf numFmtId="176" fontId="5" fillId="0" borderId="3" xfId="1" applyNumberFormat="1" applyFont="1" applyFill="1" applyBorder="1" applyAlignment="1">
      <alignment shrinkToFit="1"/>
    </xf>
    <xf numFmtId="176" fontId="5" fillId="0" borderId="26" xfId="1" applyNumberFormat="1" applyFont="1" applyFill="1" applyBorder="1" applyAlignment="1">
      <alignment shrinkToFit="1"/>
    </xf>
    <xf numFmtId="176" fontId="5" fillId="0" borderId="27" xfId="1" applyNumberFormat="1" applyFont="1" applyFill="1" applyBorder="1" applyAlignment="1">
      <alignment shrinkToFit="1"/>
    </xf>
    <xf numFmtId="176" fontId="5" fillId="0" borderId="28" xfId="1" applyNumberFormat="1" applyFont="1" applyFill="1" applyBorder="1" applyAlignment="1">
      <alignment shrinkToFit="1"/>
    </xf>
    <xf numFmtId="176" fontId="3" fillId="0" borderId="19" xfId="1" applyNumberFormat="1" applyFont="1" applyFill="1" applyBorder="1" applyAlignment="1">
      <alignment shrinkToFit="1"/>
    </xf>
    <xf numFmtId="176" fontId="3" fillId="0" borderId="35" xfId="1" applyNumberFormat="1" applyFont="1" applyFill="1" applyBorder="1" applyAlignment="1">
      <alignment shrinkToFit="1"/>
    </xf>
    <xf numFmtId="176" fontId="3" fillId="0" borderId="36" xfId="1" applyNumberFormat="1" applyFont="1" applyFill="1" applyBorder="1" applyAlignment="1">
      <alignment shrinkToFit="1"/>
    </xf>
    <xf numFmtId="176" fontId="3" fillId="0" borderId="37" xfId="1" applyNumberFormat="1" applyFont="1" applyFill="1" applyBorder="1" applyAlignment="1">
      <alignment shrinkToFit="1"/>
    </xf>
    <xf numFmtId="176" fontId="3" fillId="0" borderId="18" xfId="1" applyNumberFormat="1" applyFont="1" applyFill="1" applyBorder="1" applyAlignment="1">
      <alignment shrinkToFit="1"/>
    </xf>
    <xf numFmtId="176" fontId="3" fillId="0" borderId="38" xfId="1" applyNumberFormat="1" applyFont="1" applyFill="1" applyBorder="1" applyAlignment="1">
      <alignment shrinkToFit="1"/>
    </xf>
    <xf numFmtId="176" fontId="3" fillId="0" borderId="39" xfId="1" applyNumberFormat="1" applyFont="1" applyFill="1" applyBorder="1" applyAlignment="1">
      <alignment shrinkToFit="1"/>
    </xf>
    <xf numFmtId="176" fontId="3" fillId="0" borderId="40" xfId="1" applyNumberFormat="1" applyFont="1" applyFill="1" applyBorder="1" applyAlignment="1">
      <alignment shrinkToFit="1"/>
    </xf>
    <xf numFmtId="176" fontId="5" fillId="0" borderId="18" xfId="1" applyNumberFormat="1" applyFont="1" applyFill="1" applyBorder="1" applyAlignment="1">
      <alignment shrinkToFit="1"/>
    </xf>
    <xf numFmtId="176" fontId="5" fillId="0" borderId="38" xfId="1" applyNumberFormat="1" applyFont="1" applyFill="1" applyBorder="1" applyAlignment="1">
      <alignment shrinkToFit="1"/>
    </xf>
    <xf numFmtId="176" fontId="5" fillId="0" borderId="39" xfId="1" applyNumberFormat="1" applyFont="1" applyFill="1" applyBorder="1" applyAlignment="1">
      <alignment shrinkToFit="1"/>
    </xf>
    <xf numFmtId="176" fontId="5" fillId="0" borderId="40" xfId="1" applyNumberFormat="1" applyFont="1" applyFill="1" applyBorder="1" applyAlignment="1">
      <alignment shrinkToFit="1"/>
    </xf>
    <xf numFmtId="176" fontId="5" fillId="0" borderId="43" xfId="1" applyNumberFormat="1" applyFont="1" applyFill="1" applyBorder="1" applyAlignment="1">
      <alignment shrinkToFit="1"/>
    </xf>
    <xf numFmtId="176" fontId="5" fillId="0" borderId="44" xfId="1" applyNumberFormat="1" applyFont="1" applyFill="1" applyBorder="1" applyAlignment="1">
      <alignment shrinkToFit="1"/>
    </xf>
    <xf numFmtId="176" fontId="5" fillId="0" borderId="45" xfId="1" applyNumberFormat="1" applyFont="1" applyFill="1" applyBorder="1" applyAlignment="1">
      <alignment shrinkToFit="1"/>
    </xf>
    <xf numFmtId="176" fontId="5" fillId="0" borderId="4" xfId="1" applyNumberFormat="1" applyFont="1" applyFill="1" applyBorder="1" applyAlignment="1">
      <alignment shrinkToFit="1"/>
    </xf>
    <xf numFmtId="176" fontId="3" fillId="0" borderId="3" xfId="1" applyNumberFormat="1" applyFont="1" applyFill="1" applyBorder="1" applyAlignment="1">
      <alignment shrinkToFit="1"/>
    </xf>
    <xf numFmtId="176" fontId="3" fillId="0" borderId="26" xfId="1" applyNumberFormat="1" applyFont="1" applyFill="1" applyBorder="1" applyAlignment="1">
      <alignment shrinkToFit="1"/>
    </xf>
    <xf numFmtId="176" fontId="3" fillId="0" borderId="27" xfId="1" applyNumberFormat="1" applyFont="1" applyFill="1" applyBorder="1" applyAlignment="1">
      <alignment shrinkToFit="1"/>
    </xf>
    <xf numFmtId="176" fontId="3" fillId="0" borderId="28" xfId="1" applyNumberFormat="1" applyFont="1" applyFill="1" applyBorder="1" applyAlignment="1">
      <alignment shrinkToFit="1"/>
    </xf>
    <xf numFmtId="176" fontId="5" fillId="0" borderId="52" xfId="1" applyNumberFormat="1" applyFont="1" applyFill="1" applyBorder="1" applyAlignment="1">
      <alignment shrinkToFit="1"/>
    </xf>
    <xf numFmtId="176" fontId="5" fillId="0" borderId="53" xfId="1" applyNumberFormat="1" applyFont="1" applyFill="1" applyBorder="1" applyAlignment="1">
      <alignment shrinkToFit="1"/>
    </xf>
    <xf numFmtId="176" fontId="3" fillId="0" borderId="20" xfId="1" applyNumberFormat="1" applyFont="1" applyFill="1" applyBorder="1" applyAlignment="1">
      <alignment shrinkToFit="1"/>
    </xf>
    <xf numFmtId="176" fontId="3" fillId="0" borderId="4" xfId="1" applyNumberFormat="1" applyFont="1" applyFill="1" applyBorder="1" applyAlignment="1">
      <alignment shrinkToFit="1"/>
    </xf>
    <xf numFmtId="176" fontId="3" fillId="0" borderId="46" xfId="1" applyNumberFormat="1" applyFont="1" applyFill="1" applyBorder="1" applyAlignment="1">
      <alignment shrinkToFit="1"/>
    </xf>
    <xf numFmtId="176" fontId="3" fillId="0" borderId="44" xfId="1" applyNumberFormat="1" applyFont="1" applyFill="1" applyBorder="1" applyAlignment="1">
      <alignment shrinkToFit="1"/>
    </xf>
    <xf numFmtId="176" fontId="3" fillId="0" borderId="45" xfId="1" applyNumberFormat="1" applyFont="1" applyFill="1" applyBorder="1" applyAlignment="1">
      <alignment shrinkToFit="1"/>
    </xf>
    <xf numFmtId="176" fontId="5" fillId="0" borderId="19" xfId="1" applyNumberFormat="1" applyFont="1" applyFill="1" applyBorder="1" applyAlignment="1">
      <alignment shrinkToFit="1"/>
    </xf>
    <xf numFmtId="176" fontId="3" fillId="2" borderId="38" xfId="1" applyNumberFormat="1" applyFont="1" applyFill="1" applyBorder="1" applyAlignment="1">
      <alignment shrinkToFit="1"/>
    </xf>
    <xf numFmtId="176" fontId="3" fillId="2" borderId="40" xfId="1" applyNumberFormat="1" applyFont="1" applyFill="1" applyBorder="1" applyAlignment="1">
      <alignment shrinkToFit="1"/>
    </xf>
    <xf numFmtId="176" fontId="3" fillId="2" borderId="34" xfId="1" applyNumberFormat="1" applyFont="1" applyFill="1" applyBorder="1" applyAlignment="1">
      <alignment shrinkToFit="1"/>
    </xf>
    <xf numFmtId="176" fontId="3" fillId="2" borderId="18" xfId="1" applyNumberFormat="1" applyFont="1" applyFill="1" applyBorder="1" applyAlignment="1">
      <alignment shrinkToFit="1"/>
    </xf>
    <xf numFmtId="176" fontId="3" fillId="2" borderId="21" xfId="1" applyNumberFormat="1" applyFont="1" applyFill="1" applyBorder="1" applyAlignment="1">
      <alignment shrinkToFit="1"/>
    </xf>
    <xf numFmtId="176" fontId="3" fillId="2" borderId="30" xfId="1" applyNumberFormat="1" applyFont="1" applyFill="1" applyBorder="1" applyAlignment="1">
      <alignment shrinkToFit="1"/>
    </xf>
    <xf numFmtId="176" fontId="3" fillId="2" borderId="31" xfId="1" applyNumberFormat="1" applyFont="1" applyFill="1" applyBorder="1" applyAlignment="1">
      <alignment shrinkToFit="1"/>
    </xf>
    <xf numFmtId="176" fontId="12" fillId="0" borderId="40" xfId="1" applyNumberFormat="1" applyFont="1" applyFill="1" applyBorder="1" applyAlignment="1">
      <alignment shrinkToFit="1"/>
    </xf>
    <xf numFmtId="176" fontId="12" fillId="0" borderId="39" xfId="1" applyNumberFormat="1" applyFont="1" applyFill="1" applyBorder="1" applyAlignment="1">
      <alignment shrinkToFit="1"/>
    </xf>
    <xf numFmtId="176" fontId="12" fillId="0" borderId="18" xfId="1" applyNumberFormat="1" applyFont="1" applyFill="1" applyBorder="1" applyAlignment="1">
      <alignment shrinkToFit="1"/>
    </xf>
    <xf numFmtId="176" fontId="12" fillId="0" borderId="38" xfId="1" applyNumberFormat="1" applyFont="1" applyFill="1" applyBorder="1" applyAlignment="1">
      <alignment shrinkToFit="1"/>
    </xf>
    <xf numFmtId="176" fontId="12" fillId="0" borderId="21" xfId="1" applyNumberFormat="1" applyFont="1" applyFill="1" applyBorder="1" applyAlignment="1">
      <alignment shrinkToFit="1"/>
    </xf>
    <xf numFmtId="176" fontId="5" fillId="2" borderId="18" xfId="1" applyNumberFormat="1" applyFont="1" applyFill="1" applyBorder="1" applyAlignment="1">
      <alignment shrinkToFit="1"/>
    </xf>
    <xf numFmtId="0" fontId="3" fillId="0" borderId="0" xfId="0" applyFont="1" applyFill="1" applyBorder="1"/>
    <xf numFmtId="176" fontId="3" fillId="0" borderId="0" xfId="1" applyNumberFormat="1" applyFont="1" applyFill="1" applyBorder="1" applyAlignment="1">
      <alignment shrinkToFit="1"/>
    </xf>
    <xf numFmtId="0" fontId="13" fillId="0" borderId="0" xfId="0" applyFont="1" applyFill="1"/>
    <xf numFmtId="0" fontId="13" fillId="2" borderId="39" xfId="0" applyFont="1" applyFill="1" applyBorder="1"/>
    <xf numFmtId="0" fontId="4" fillId="0" borderId="17" xfId="0" applyFont="1" applyFill="1" applyBorder="1" applyAlignment="1">
      <alignment shrinkToFit="1"/>
    </xf>
    <xf numFmtId="0" fontId="4" fillId="0" borderId="18" xfId="0" applyFont="1" applyFill="1" applyBorder="1" applyAlignment="1">
      <alignment shrinkToFit="1"/>
    </xf>
    <xf numFmtId="176" fontId="3" fillId="2" borderId="29" xfId="1" applyNumberFormat="1" applyFont="1" applyFill="1" applyBorder="1" applyAlignment="1">
      <alignment shrinkToFit="1"/>
    </xf>
    <xf numFmtId="176" fontId="3" fillId="0" borderId="24" xfId="1" applyNumberFormat="1" applyFont="1" applyFill="1" applyBorder="1" applyAlignment="1">
      <alignment shrinkToFit="1"/>
    </xf>
    <xf numFmtId="0" fontId="8" fillId="0" borderId="0" xfId="0" applyFont="1" applyFill="1" applyBorder="1" applyAlignment="1">
      <alignment horizontal="left"/>
    </xf>
    <xf numFmtId="176" fontId="3" fillId="0" borderId="54" xfId="1" applyNumberFormat="1" applyFont="1" applyFill="1" applyBorder="1" applyAlignment="1">
      <alignment shrinkToFit="1"/>
    </xf>
    <xf numFmtId="176" fontId="3" fillId="0" borderId="6" xfId="1" applyNumberFormat="1" applyFont="1" applyFill="1" applyBorder="1" applyAlignment="1">
      <alignment shrinkToFit="1"/>
    </xf>
    <xf numFmtId="176" fontId="5" fillId="0" borderId="7" xfId="1" applyNumberFormat="1" applyFont="1" applyFill="1" applyBorder="1" applyAlignment="1">
      <alignment shrinkToFit="1"/>
    </xf>
    <xf numFmtId="176" fontId="3" fillId="0" borderId="7" xfId="1" applyNumberFormat="1" applyFont="1" applyFill="1" applyBorder="1" applyAlignment="1">
      <alignment shrinkToFit="1"/>
    </xf>
    <xf numFmtId="176" fontId="3" fillId="0" borderId="14" xfId="1" applyNumberFormat="1" applyFont="1" applyFill="1" applyBorder="1" applyAlignment="1">
      <alignment shrinkToFit="1"/>
    </xf>
    <xf numFmtId="176" fontId="5" fillId="0" borderId="1" xfId="1" applyNumberFormat="1" applyFont="1" applyFill="1" applyBorder="1" applyAlignment="1">
      <alignment shrinkToFit="1"/>
    </xf>
    <xf numFmtId="176" fontId="3" fillId="0" borderId="10" xfId="1" applyNumberFormat="1" applyFont="1" applyFill="1" applyBorder="1" applyAlignment="1">
      <alignment shrinkToFit="1"/>
    </xf>
    <xf numFmtId="176" fontId="3" fillId="0" borderId="9" xfId="1" applyNumberFormat="1" applyFont="1" applyFill="1" applyBorder="1" applyAlignment="1">
      <alignment shrinkToFit="1"/>
    </xf>
    <xf numFmtId="176" fontId="5" fillId="0" borderId="9" xfId="1" applyNumberFormat="1" applyFont="1" applyFill="1" applyBorder="1" applyAlignment="1">
      <alignment shrinkToFit="1"/>
    </xf>
    <xf numFmtId="176" fontId="5" fillId="0" borderId="10" xfId="1" applyNumberFormat="1" applyFont="1" applyFill="1" applyBorder="1" applyAlignment="1">
      <alignment shrinkToFit="1"/>
    </xf>
    <xf numFmtId="176" fontId="5" fillId="0" borderId="12" xfId="1" applyNumberFormat="1" applyFont="1" applyFill="1" applyBorder="1" applyAlignment="1">
      <alignment shrinkToFit="1"/>
    </xf>
    <xf numFmtId="176" fontId="3" fillId="0" borderId="1" xfId="1" applyNumberFormat="1" applyFont="1" applyFill="1" applyBorder="1" applyAlignment="1">
      <alignment shrinkToFit="1"/>
    </xf>
    <xf numFmtId="176" fontId="5" fillId="0" borderId="55" xfId="1" applyNumberFormat="1" applyFont="1" applyFill="1" applyBorder="1" applyAlignment="1">
      <alignment shrinkToFit="1"/>
    </xf>
    <xf numFmtId="176" fontId="3" fillId="0" borderId="56" xfId="1" applyNumberFormat="1" applyFont="1" applyFill="1" applyBorder="1" applyAlignment="1">
      <alignment shrinkToFit="1"/>
    </xf>
    <xf numFmtId="176" fontId="3" fillId="0" borderId="12" xfId="1" applyNumberFormat="1" applyFont="1" applyFill="1" applyBorder="1" applyAlignment="1">
      <alignment shrinkToFit="1"/>
    </xf>
    <xf numFmtId="176" fontId="5" fillId="0" borderId="37" xfId="1" applyNumberFormat="1" applyFont="1" applyFill="1" applyBorder="1" applyAlignment="1">
      <alignment shrinkToFit="1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47" xfId="0" applyFont="1" applyFill="1" applyBorder="1" applyAlignment="1">
      <alignment vertical="center"/>
    </xf>
    <xf numFmtId="176" fontId="5" fillId="0" borderId="25" xfId="1" applyNumberFormat="1" applyFont="1" applyFill="1" applyBorder="1" applyAlignment="1">
      <alignment shrinkToFit="1"/>
    </xf>
    <xf numFmtId="176" fontId="5" fillId="0" borderId="57" xfId="1" applyNumberFormat="1" applyFont="1" applyFill="1" applyBorder="1" applyAlignment="1">
      <alignment shrinkToFit="1"/>
    </xf>
    <xf numFmtId="176" fontId="3" fillId="0" borderId="57" xfId="1" applyNumberFormat="1" applyFont="1" applyFill="1" applyBorder="1" applyAlignment="1">
      <alignment shrinkToFit="1"/>
    </xf>
    <xf numFmtId="0" fontId="8" fillId="0" borderId="50" xfId="0" applyFont="1" applyFill="1" applyBorder="1"/>
    <xf numFmtId="0" fontId="5" fillId="0" borderId="0" xfId="0" applyFont="1" applyFill="1" applyBorder="1" applyAlignment="1">
      <alignment vertical="center"/>
    </xf>
    <xf numFmtId="0" fontId="8" fillId="0" borderId="24" xfId="0" applyFont="1" applyFill="1" applyBorder="1" applyAlignment="1">
      <alignment horizontal="left"/>
    </xf>
    <xf numFmtId="176" fontId="5" fillId="0" borderId="24" xfId="1" applyNumberFormat="1" applyFont="1" applyFill="1" applyBorder="1" applyAlignment="1">
      <alignment shrinkToFit="1"/>
    </xf>
    <xf numFmtId="0" fontId="3" fillId="0" borderId="24" xfId="0" applyFont="1" applyFill="1" applyBorder="1" applyAlignment="1">
      <alignment shrinkToFit="1"/>
    </xf>
    <xf numFmtId="0" fontId="8" fillId="0" borderId="50" xfId="0" applyFont="1" applyFill="1" applyBorder="1" applyAlignment="1">
      <alignment horizontal="left" shrinkToFit="1"/>
    </xf>
    <xf numFmtId="0" fontId="8" fillId="0" borderId="50" xfId="0" applyFont="1" applyFill="1" applyBorder="1" applyAlignment="1">
      <alignment shrinkToFit="1"/>
    </xf>
    <xf numFmtId="176" fontId="5" fillId="0" borderId="34" xfId="1" applyNumberFormat="1" applyFont="1" applyFill="1" applyBorder="1" applyAlignment="1">
      <alignment shrinkToFit="1"/>
    </xf>
    <xf numFmtId="176" fontId="3" fillId="2" borderId="9" xfId="1" applyNumberFormat="1" applyFont="1" applyFill="1" applyBorder="1" applyAlignment="1">
      <alignment shrinkToFit="1"/>
    </xf>
    <xf numFmtId="0" fontId="11" fillId="0" borderId="18" xfId="0" applyFont="1" applyFill="1" applyBorder="1" applyAlignment="1">
      <alignment shrinkToFit="1"/>
    </xf>
    <xf numFmtId="0" fontId="6" fillId="0" borderId="0" xfId="0" applyFont="1" applyFill="1" applyAlignment="1">
      <alignment vertical="center"/>
    </xf>
    <xf numFmtId="0" fontId="8" fillId="0" borderId="18" xfId="0" applyFont="1" applyFill="1" applyBorder="1" applyAlignment="1">
      <alignment shrinkToFit="1"/>
    </xf>
    <xf numFmtId="176" fontId="3" fillId="2" borderId="32" xfId="1" applyNumberFormat="1" applyFont="1" applyFill="1" applyBorder="1" applyAlignment="1">
      <alignment shrinkToFit="1"/>
    </xf>
    <xf numFmtId="176" fontId="12" fillId="0" borderId="9" xfId="1" applyNumberFormat="1" applyFont="1" applyFill="1" applyBorder="1" applyAlignment="1">
      <alignment shrinkToFit="1"/>
    </xf>
    <xf numFmtId="176" fontId="14" fillId="0" borderId="42" xfId="1" applyNumberFormat="1" applyFont="1" applyFill="1" applyBorder="1" applyAlignment="1">
      <alignment shrinkToFit="1"/>
    </xf>
    <xf numFmtId="176" fontId="5" fillId="0" borderId="41" xfId="1" applyNumberFormat="1" applyFont="1" applyFill="1" applyBorder="1" applyAlignment="1">
      <alignment shrinkToFit="1"/>
    </xf>
    <xf numFmtId="176" fontId="5" fillId="0" borderId="42" xfId="1" applyNumberFormat="1" applyFont="1" applyFill="1" applyBorder="1" applyAlignment="1">
      <alignment shrinkToFit="1"/>
    </xf>
    <xf numFmtId="176" fontId="5" fillId="0" borderId="58" xfId="1" applyNumberFormat="1" applyFont="1" applyFill="1" applyBorder="1" applyAlignment="1">
      <alignment shrinkToFit="1"/>
    </xf>
    <xf numFmtId="176" fontId="5" fillId="0" borderId="54" xfId="1" applyNumberFormat="1" applyFont="1" applyFill="1" applyBorder="1" applyAlignment="1">
      <alignment shrinkToFit="1"/>
    </xf>
    <xf numFmtId="176" fontId="3" fillId="0" borderId="59" xfId="1" applyNumberFormat="1" applyFont="1" applyFill="1" applyBorder="1" applyAlignment="1">
      <alignment shrinkToFit="1"/>
    </xf>
    <xf numFmtId="176" fontId="5" fillId="0" borderId="59" xfId="1" applyNumberFormat="1" applyFont="1" applyFill="1" applyBorder="1" applyAlignment="1">
      <alignment shrinkToFit="1"/>
    </xf>
    <xf numFmtId="176" fontId="3" fillId="0" borderId="60" xfId="1" applyNumberFormat="1" applyFont="1" applyFill="1" applyBorder="1" applyAlignment="1">
      <alignment shrinkToFit="1"/>
    </xf>
    <xf numFmtId="176" fontId="3" fillId="0" borderId="61" xfId="1" applyNumberFormat="1" applyFont="1" applyFill="1" applyBorder="1" applyAlignment="1">
      <alignment shrinkToFit="1"/>
    </xf>
    <xf numFmtId="176" fontId="5" fillId="0" borderId="62" xfId="1" applyNumberFormat="1" applyFont="1" applyFill="1" applyBorder="1" applyAlignment="1">
      <alignment shrinkToFit="1"/>
    </xf>
    <xf numFmtId="176" fontId="3" fillId="0" borderId="58" xfId="1" applyNumberFormat="1" applyFont="1" applyFill="1" applyBorder="1" applyAlignment="1">
      <alignment shrinkToFit="1"/>
    </xf>
    <xf numFmtId="176" fontId="5" fillId="0" borderId="63" xfId="1" applyNumberFormat="1" applyFont="1" applyFill="1" applyBorder="1" applyAlignment="1">
      <alignment shrinkToFit="1"/>
    </xf>
    <xf numFmtId="176" fontId="5" fillId="0" borderId="22" xfId="1" applyNumberFormat="1" applyFont="1" applyFill="1" applyBorder="1" applyAlignment="1">
      <alignment shrinkToFit="1"/>
    </xf>
    <xf numFmtId="176" fontId="5" fillId="0" borderId="46" xfId="1" applyNumberFormat="1" applyFont="1" applyFill="1" applyBorder="1" applyAlignment="1">
      <alignment shrinkToFit="1"/>
    </xf>
    <xf numFmtId="176" fontId="3" fillId="2" borderId="17" xfId="1" applyNumberFormat="1" applyFont="1" applyFill="1" applyBorder="1" applyAlignment="1">
      <alignment shrinkToFit="1"/>
    </xf>
    <xf numFmtId="176" fontId="3" fillId="2" borderId="6" xfId="1" applyNumberFormat="1" applyFont="1" applyFill="1" applyBorder="1" applyAlignment="1">
      <alignment shrinkToFit="1"/>
    </xf>
    <xf numFmtId="0" fontId="11" fillId="0" borderId="17" xfId="0" applyFont="1" applyFill="1" applyBorder="1" applyAlignment="1">
      <alignment wrapText="1"/>
    </xf>
    <xf numFmtId="176" fontId="5" fillId="2" borderId="29" xfId="1" applyNumberFormat="1" applyFont="1" applyFill="1" applyBorder="1" applyAlignment="1">
      <alignment shrinkToFit="1"/>
    </xf>
    <xf numFmtId="176" fontId="5" fillId="2" borderId="30" xfId="1" applyNumberFormat="1" applyFont="1" applyFill="1" applyBorder="1" applyAlignment="1">
      <alignment shrinkToFit="1"/>
    </xf>
    <xf numFmtId="176" fontId="5" fillId="2" borderId="31" xfId="1" applyNumberFormat="1" applyFont="1" applyFill="1" applyBorder="1" applyAlignment="1">
      <alignment shrinkToFit="1"/>
    </xf>
    <xf numFmtId="176" fontId="3" fillId="2" borderId="59" xfId="1" applyNumberFormat="1" applyFont="1" applyFill="1" applyBorder="1" applyAlignment="1">
      <alignment shrinkToFit="1"/>
    </xf>
    <xf numFmtId="0" fontId="3" fillId="0" borderId="4" xfId="0" applyFont="1" applyFill="1" applyBorder="1" applyAlignment="1">
      <alignment horizontal="center" shrinkToFit="1"/>
    </xf>
    <xf numFmtId="0" fontId="3" fillId="0" borderId="26" xfId="0" applyFont="1" applyFill="1" applyBorder="1" applyAlignment="1">
      <alignment horizontal="center" shrinkToFit="1"/>
    </xf>
    <xf numFmtId="0" fontId="3" fillId="0" borderId="27" xfId="0" applyFont="1" applyFill="1" applyBorder="1" applyAlignment="1">
      <alignment horizontal="center" shrinkToFit="1"/>
    </xf>
    <xf numFmtId="0" fontId="3" fillId="0" borderId="28" xfId="0" applyFont="1" applyFill="1" applyBorder="1" applyAlignment="1">
      <alignment horizont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28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vertical="center"/>
    </xf>
    <xf numFmtId="0" fontId="5" fillId="0" borderId="20" xfId="0" applyFont="1" applyFill="1" applyBorder="1" applyAlignment="1">
      <alignment horizontal="center" shrinkToFit="1"/>
    </xf>
    <xf numFmtId="0" fontId="5" fillId="0" borderId="26" xfId="0" applyFont="1" applyFill="1" applyBorder="1" applyAlignment="1">
      <alignment horizontal="center" shrinkToFit="1"/>
    </xf>
    <xf numFmtId="0" fontId="5" fillId="0" borderId="27" xfId="0" applyFont="1" applyFill="1" applyBorder="1" applyAlignment="1">
      <alignment horizontal="center" shrinkToFit="1"/>
    </xf>
    <xf numFmtId="0" fontId="5" fillId="0" borderId="28" xfId="0" applyFont="1" applyFill="1" applyBorder="1" applyAlignment="1">
      <alignment horizont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28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left"/>
    </xf>
    <xf numFmtId="0" fontId="8" fillId="0" borderId="50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center" vertical="center" shrinkToFit="1"/>
    </xf>
    <xf numFmtId="0" fontId="5" fillId="0" borderId="20" xfId="0" applyFont="1" applyFill="1" applyBorder="1" applyAlignment="1">
      <alignment horizontal="center" vertical="center" shrinkToFit="1"/>
    </xf>
    <xf numFmtId="0" fontId="5" fillId="0" borderId="20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3" fillId="0" borderId="20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shrinkToFit="1"/>
    </xf>
    <xf numFmtId="176" fontId="5" fillId="2" borderId="16" xfId="1" applyNumberFormat="1" applyFont="1" applyFill="1" applyBorder="1" applyAlignment="1">
      <alignment shrinkToFit="1"/>
    </xf>
    <xf numFmtId="176" fontId="5" fillId="2" borderId="38" xfId="1" applyNumberFormat="1" applyFont="1" applyFill="1" applyBorder="1" applyAlignment="1">
      <alignment shrinkToFit="1"/>
    </xf>
    <xf numFmtId="176" fontId="12" fillId="0" borderId="29" xfId="1" applyNumberFormat="1" applyFont="1" applyFill="1" applyBorder="1" applyAlignment="1">
      <alignment shrinkToFit="1"/>
    </xf>
    <xf numFmtId="176" fontId="5" fillId="2" borderId="39" xfId="1" applyNumberFormat="1" applyFont="1" applyFill="1" applyBorder="1" applyAlignment="1">
      <alignment shrinkToFit="1"/>
    </xf>
    <xf numFmtId="176" fontId="12" fillId="0" borderId="59" xfId="1" applyNumberFormat="1" applyFont="1" applyFill="1" applyBorder="1" applyAlignment="1">
      <alignment shrinkToFit="1"/>
    </xf>
    <xf numFmtId="176" fontId="12" fillId="0" borderId="54" xfId="1" applyNumberFormat="1" applyFont="1" applyFill="1" applyBorder="1" applyAlignment="1">
      <alignment shrinkToFit="1"/>
    </xf>
    <xf numFmtId="176" fontId="14" fillId="0" borderId="26" xfId="1" applyNumberFormat="1" applyFont="1" applyFill="1" applyBorder="1" applyAlignment="1">
      <alignment shrinkToFit="1"/>
    </xf>
    <xf numFmtId="176" fontId="14" fillId="0" borderId="27" xfId="1" applyNumberFormat="1" applyFont="1" applyFill="1" applyBorder="1" applyAlignment="1">
      <alignment shrinkToFit="1"/>
    </xf>
    <xf numFmtId="176" fontId="5" fillId="2" borderId="40" xfId="1" applyNumberFormat="1" applyFont="1" applyFill="1" applyBorder="1" applyAlignment="1">
      <alignment shrinkToFit="1"/>
    </xf>
    <xf numFmtId="176" fontId="12" fillId="0" borderId="37" xfId="1" applyNumberFormat="1" applyFont="1" applyFill="1" applyBorder="1" applyAlignment="1">
      <alignment shrinkToFit="1"/>
    </xf>
    <xf numFmtId="176" fontId="12" fillId="0" borderId="31" xfId="1" applyNumberFormat="1" applyFont="1" applyFill="1" applyBorder="1" applyAlignment="1">
      <alignment shrinkToFit="1"/>
    </xf>
    <xf numFmtId="176" fontId="5" fillId="0" borderId="6" xfId="1" applyNumberFormat="1" applyFont="1" applyFill="1" applyBorder="1" applyAlignment="1">
      <alignment shrinkToFit="1"/>
    </xf>
    <xf numFmtId="176" fontId="5" fillId="2" borderId="28" xfId="1" applyNumberFormat="1" applyFont="1" applyFill="1" applyBorder="1" applyAlignment="1">
      <alignment shrinkToFit="1"/>
    </xf>
    <xf numFmtId="176" fontId="14" fillId="3" borderId="28" xfId="1" applyNumberFormat="1" applyFont="1" applyFill="1" applyBorder="1" applyAlignment="1">
      <alignment shrinkToFit="1"/>
    </xf>
    <xf numFmtId="176" fontId="14" fillId="0" borderId="3" xfId="1" applyNumberFormat="1" applyFont="1" applyFill="1" applyBorder="1" applyAlignment="1">
      <alignment shrinkToFit="1"/>
    </xf>
    <xf numFmtId="176" fontId="12" fillId="0" borderId="14" xfId="1" applyNumberFormat="1" applyFont="1" applyFill="1" applyBorder="1" applyAlignment="1">
      <alignment shrinkToFit="1"/>
    </xf>
    <xf numFmtId="176" fontId="14" fillId="0" borderId="1" xfId="1" applyNumberFormat="1" applyFont="1" applyFill="1" applyBorder="1" applyAlignment="1">
      <alignment shrinkToFit="1"/>
    </xf>
    <xf numFmtId="176" fontId="5" fillId="0" borderId="64" xfId="1" applyNumberFormat="1" applyFont="1" applyFill="1" applyBorder="1" applyAlignment="1">
      <alignment shrinkToFit="1"/>
    </xf>
    <xf numFmtId="0" fontId="5" fillId="0" borderId="20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left"/>
    </xf>
    <xf numFmtId="0" fontId="8" fillId="0" borderId="50" xfId="0" applyFont="1" applyFill="1" applyBorder="1" applyAlignment="1">
      <alignment horizontal="left"/>
    </xf>
    <xf numFmtId="0" fontId="3" fillId="0" borderId="20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3" fillId="0" borderId="0" xfId="0" applyFont="1" applyFill="1" applyAlignment="1">
      <alignment horizontal="right" shrinkToFit="1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20" xfId="0" applyFont="1" applyFill="1" applyBorder="1" applyAlignment="1" applyProtection="1">
      <alignment horizontal="center" vertical="center" shrinkToFit="1"/>
      <protection locked="0"/>
    </xf>
    <xf numFmtId="0" fontId="0" fillId="0" borderId="4" xfId="0" applyFont="1" applyFill="1" applyBorder="1" applyAlignment="1" applyProtection="1">
      <alignment horizontal="center" vertical="center" shrinkToFit="1"/>
      <protection locked="0"/>
    </xf>
    <xf numFmtId="0" fontId="3" fillId="0" borderId="20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shrinkToFit="1"/>
    </xf>
    <xf numFmtId="0" fontId="3" fillId="0" borderId="13" xfId="0" applyFont="1" applyFill="1" applyBorder="1" applyAlignment="1">
      <alignment horizontal="center" shrinkToFit="1"/>
    </xf>
    <xf numFmtId="0" fontId="0" fillId="0" borderId="13" xfId="0" applyFont="1" applyFill="1" applyBorder="1" applyAlignment="1">
      <alignment horizontal="center" shrinkToFit="1"/>
    </xf>
    <xf numFmtId="0" fontId="0" fillId="0" borderId="22" xfId="0" applyFont="1" applyFill="1" applyBorder="1" applyAlignment="1">
      <alignment horizontal="center" shrinkToFit="1"/>
    </xf>
    <xf numFmtId="0" fontId="3" fillId="0" borderId="23" xfId="0" applyFont="1" applyFill="1" applyBorder="1" applyAlignment="1">
      <alignment horizontal="center" vertical="center" shrinkToFit="1"/>
    </xf>
    <xf numFmtId="0" fontId="3" fillId="0" borderId="24" xfId="0" applyFont="1" applyFill="1" applyBorder="1" applyAlignment="1">
      <alignment horizontal="center" vertical="center" shrinkToFit="1"/>
    </xf>
    <xf numFmtId="0" fontId="3" fillId="0" borderId="25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left"/>
    </xf>
    <xf numFmtId="0" fontId="9" fillId="0" borderId="51" xfId="0" applyFont="1" applyFill="1" applyBorder="1" applyAlignment="1">
      <alignment horizontal="left"/>
    </xf>
    <xf numFmtId="0" fontId="9" fillId="0" borderId="12" xfId="0" applyFont="1" applyFill="1" applyBorder="1" applyAlignment="1">
      <alignment horizontal="left"/>
    </xf>
    <xf numFmtId="0" fontId="9" fillId="0" borderId="47" xfId="0" applyFont="1" applyFill="1" applyBorder="1" applyAlignment="1">
      <alignment horizontal="left"/>
    </xf>
    <xf numFmtId="0" fontId="9" fillId="0" borderId="48" xfId="0" applyFont="1" applyFill="1" applyBorder="1" applyAlignment="1">
      <alignment horizontal="left"/>
    </xf>
    <xf numFmtId="0" fontId="9" fillId="0" borderId="49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left" shrinkToFit="1"/>
    </xf>
    <xf numFmtId="0" fontId="9" fillId="0" borderId="22" xfId="0" applyFont="1" applyFill="1" applyBorder="1" applyAlignment="1">
      <alignment horizontal="left" shrinkToFit="1"/>
    </xf>
    <xf numFmtId="0" fontId="8" fillId="0" borderId="1" xfId="0" applyFont="1" applyFill="1" applyBorder="1" applyAlignment="1">
      <alignment horizontal="left"/>
    </xf>
    <xf numFmtId="0" fontId="8" fillId="0" borderId="22" xfId="0" applyFont="1" applyFill="1" applyBorder="1" applyAlignment="1">
      <alignment horizontal="left"/>
    </xf>
    <xf numFmtId="0" fontId="9" fillId="0" borderId="9" xfId="0" applyFont="1" applyFill="1" applyBorder="1" applyAlignment="1">
      <alignment shrinkToFit="1"/>
    </xf>
    <xf numFmtId="0" fontId="10" fillId="0" borderId="50" xfId="0" applyFont="1" applyFill="1" applyBorder="1" applyAlignment="1">
      <alignment shrinkToFit="1"/>
    </xf>
    <xf numFmtId="0" fontId="9" fillId="0" borderId="1" xfId="0" applyFont="1" applyFill="1" applyBorder="1" applyAlignment="1">
      <alignment horizontal="left"/>
    </xf>
    <xf numFmtId="0" fontId="9" fillId="0" borderId="22" xfId="0" applyFont="1" applyFill="1" applyBorder="1" applyAlignment="1">
      <alignment horizontal="left"/>
    </xf>
    <xf numFmtId="0" fontId="8" fillId="0" borderId="9" xfId="0" applyFont="1" applyFill="1" applyBorder="1" applyAlignment="1">
      <alignment horizontal="left"/>
    </xf>
    <xf numFmtId="0" fontId="8" fillId="0" borderId="50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 shrinkToFit="1"/>
    </xf>
    <xf numFmtId="0" fontId="8" fillId="0" borderId="1" xfId="0" applyFont="1" applyFill="1" applyBorder="1" applyAlignment="1">
      <alignment horizontal="left" shrinkToFit="1"/>
    </xf>
    <xf numFmtId="0" fontId="8" fillId="0" borderId="13" xfId="0" applyFont="1" applyFill="1" applyBorder="1" applyAlignment="1">
      <alignment horizontal="left" shrinkToFit="1"/>
    </xf>
    <xf numFmtId="0" fontId="8" fillId="0" borderId="22" xfId="0" applyFont="1" applyFill="1" applyBorder="1" applyAlignment="1">
      <alignment horizontal="left" shrinkToFit="1"/>
    </xf>
    <xf numFmtId="0" fontId="9" fillId="0" borderId="9" xfId="0" applyFont="1" applyFill="1" applyBorder="1" applyAlignment="1">
      <alignment horizontal="left"/>
    </xf>
    <xf numFmtId="0" fontId="9" fillId="0" borderId="50" xfId="0" applyFont="1" applyFill="1" applyBorder="1" applyAlignment="1">
      <alignment horizontal="left"/>
    </xf>
    <xf numFmtId="0" fontId="5" fillId="0" borderId="20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shrinkToFit="1"/>
    </xf>
    <xf numFmtId="0" fontId="5" fillId="0" borderId="13" xfId="0" applyFont="1" applyFill="1" applyBorder="1" applyAlignment="1">
      <alignment horizontal="center" shrinkToFit="1"/>
    </xf>
    <xf numFmtId="0" fontId="5" fillId="0" borderId="22" xfId="0" applyFont="1" applyFill="1" applyBorder="1" applyAlignment="1">
      <alignment horizont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5" fillId="0" borderId="22" xfId="0" applyFont="1" applyFill="1" applyBorder="1" applyAlignment="1">
      <alignment horizontal="center" vertical="center" shrinkToFit="1"/>
    </xf>
    <xf numFmtId="0" fontId="9" fillId="0" borderId="13" xfId="0" applyFont="1" applyFill="1" applyBorder="1" applyAlignment="1">
      <alignment horizontal="left"/>
    </xf>
    <xf numFmtId="0" fontId="9" fillId="0" borderId="1" xfId="0" applyFont="1" applyFill="1" applyBorder="1" applyAlignment="1">
      <alignment shrinkToFit="1"/>
    </xf>
    <xf numFmtId="0" fontId="10" fillId="0" borderId="13" xfId="0" applyFont="1" applyFill="1" applyBorder="1" applyAlignment="1">
      <alignment shrinkToFit="1"/>
    </xf>
    <xf numFmtId="0" fontId="10" fillId="0" borderId="22" xfId="0" applyFont="1" applyFill="1" applyBorder="1" applyAlignment="1">
      <alignment shrinkToFit="1"/>
    </xf>
    <xf numFmtId="0" fontId="3" fillId="0" borderId="57" xfId="0" applyFont="1" applyFill="1" applyBorder="1" applyAlignment="1">
      <alignment horizontal="left" vertical="center"/>
    </xf>
    <xf numFmtId="0" fontId="5" fillId="0" borderId="20" xfId="0" applyFont="1" applyFill="1" applyBorder="1" applyAlignment="1" applyProtection="1">
      <alignment horizontal="center" vertical="center" shrinkToFit="1"/>
      <protection locked="0"/>
    </xf>
    <xf numFmtId="0" fontId="15" fillId="0" borderId="4" xfId="0" applyFont="1" applyFill="1" applyBorder="1" applyAlignment="1" applyProtection="1">
      <alignment horizontal="center" vertical="center" shrinkToFit="1"/>
      <protection locked="0"/>
    </xf>
    <xf numFmtId="0" fontId="13" fillId="0" borderId="39" xfId="0" applyFont="1" applyFill="1" applyBorder="1"/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E1FF"/>
      <color rgb="FFFFCCCC"/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371475</xdr:colOff>
      <xdr:row>0</xdr:row>
      <xdr:rowOff>19050</xdr:rowOff>
    </xdr:from>
    <xdr:to>
      <xdr:col>17</xdr:col>
      <xdr:colOff>1181100</xdr:colOff>
      <xdr:row>1</xdr:row>
      <xdr:rowOff>352425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8353425" y="19050"/>
          <a:ext cx="2447925" cy="685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495300</xdr:colOff>
      <xdr:row>0</xdr:row>
      <xdr:rowOff>28575</xdr:rowOff>
    </xdr:from>
    <xdr:to>
      <xdr:col>16</xdr:col>
      <xdr:colOff>495300</xdr:colOff>
      <xdr:row>1</xdr:row>
      <xdr:rowOff>352425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9591675" y="28575"/>
          <a:ext cx="0" cy="676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466725</xdr:colOff>
      <xdr:row>0</xdr:row>
      <xdr:rowOff>38100</xdr:rowOff>
    </xdr:from>
    <xdr:to>
      <xdr:col>17</xdr:col>
      <xdr:colOff>438150</xdr:colOff>
      <xdr:row>0</xdr:row>
      <xdr:rowOff>209550</xdr:rowOff>
    </xdr:to>
    <xdr:sp macro="" textlink="">
      <xdr:nvSpPr>
        <xdr:cNvPr id="4" name="Rectangle 5"/>
        <xdr:cNvSpPr>
          <a:spLocks noChangeArrowheads="1"/>
        </xdr:cNvSpPr>
      </xdr:nvSpPr>
      <xdr:spPr bwMode="auto">
        <a:xfrm>
          <a:off x="8448675" y="38100"/>
          <a:ext cx="1609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17</xdr:col>
      <xdr:colOff>600074</xdr:colOff>
      <xdr:row>0</xdr:row>
      <xdr:rowOff>28574</xdr:rowOff>
    </xdr:from>
    <xdr:to>
      <xdr:col>17</xdr:col>
      <xdr:colOff>1190625</xdr:colOff>
      <xdr:row>0</xdr:row>
      <xdr:rowOff>266699</xdr:rowOff>
    </xdr:to>
    <xdr:sp macro="" textlink="">
      <xdr:nvSpPr>
        <xdr:cNvPr id="5" name="Rectangle 7"/>
        <xdr:cNvSpPr>
          <a:spLocks noChangeArrowheads="1"/>
        </xdr:cNvSpPr>
      </xdr:nvSpPr>
      <xdr:spPr bwMode="auto">
        <a:xfrm>
          <a:off x="10220324" y="28574"/>
          <a:ext cx="590551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会計責任者</a:t>
          </a:r>
        </a:p>
      </xdr:txBody>
    </xdr:sp>
    <xdr:clientData/>
  </xdr:twoCellAnchor>
  <xdr:twoCellAnchor>
    <xdr:from>
      <xdr:col>14</xdr:col>
      <xdr:colOff>371475</xdr:colOff>
      <xdr:row>0</xdr:row>
      <xdr:rowOff>228600</xdr:rowOff>
    </xdr:from>
    <xdr:to>
      <xdr:col>17</xdr:col>
      <xdr:colOff>1200150</xdr:colOff>
      <xdr:row>0</xdr:row>
      <xdr:rowOff>238125</xdr:rowOff>
    </xdr:to>
    <xdr:cxnSp macro="">
      <xdr:nvCxnSpPr>
        <xdr:cNvPr id="6" name="直線コネクタ 5"/>
        <xdr:cNvCxnSpPr/>
      </xdr:nvCxnSpPr>
      <xdr:spPr bwMode="auto">
        <a:xfrm flipV="1">
          <a:off x="8353425" y="228600"/>
          <a:ext cx="2466975" cy="9525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14</xdr:col>
      <xdr:colOff>485775</xdr:colOff>
      <xdr:row>0</xdr:row>
      <xdr:rowOff>38100</xdr:rowOff>
    </xdr:from>
    <xdr:to>
      <xdr:col>17</xdr:col>
      <xdr:colOff>457200</xdr:colOff>
      <xdr:row>0</xdr:row>
      <xdr:rowOff>209550</xdr:rowOff>
    </xdr:to>
    <xdr:sp macro="" textlink="">
      <xdr:nvSpPr>
        <xdr:cNvPr id="7" name="Rectangle 5"/>
        <xdr:cNvSpPr>
          <a:spLocks noChangeArrowheads="1"/>
        </xdr:cNvSpPr>
      </xdr:nvSpPr>
      <xdr:spPr bwMode="auto">
        <a:xfrm>
          <a:off x="8467725" y="38100"/>
          <a:ext cx="1609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明朝"/>
              <a:ea typeface="ＭＳ Ｐ明朝"/>
            </a:rPr>
            <a:t>理事長</a:t>
          </a:r>
        </a:p>
      </xdr:txBody>
    </xdr:sp>
    <xdr:clientData/>
  </xdr:twoCellAnchor>
  <xdr:twoCellAnchor>
    <xdr:from>
      <xdr:col>17</xdr:col>
      <xdr:colOff>581025</xdr:colOff>
      <xdr:row>0</xdr:row>
      <xdr:rowOff>38100</xdr:rowOff>
    </xdr:from>
    <xdr:to>
      <xdr:col>17</xdr:col>
      <xdr:colOff>581025</xdr:colOff>
      <xdr:row>1</xdr:row>
      <xdr:rowOff>371475</xdr:rowOff>
    </xdr:to>
    <xdr:sp macro="" textlink="">
      <xdr:nvSpPr>
        <xdr:cNvPr id="8" name="Line 3"/>
        <xdr:cNvSpPr>
          <a:spLocks noChangeShapeType="1"/>
        </xdr:cNvSpPr>
      </xdr:nvSpPr>
      <xdr:spPr bwMode="auto">
        <a:xfrm>
          <a:off x="10201275" y="38100"/>
          <a:ext cx="0" cy="685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390525</xdr:colOff>
      <xdr:row>0</xdr:row>
      <xdr:rowOff>9525</xdr:rowOff>
    </xdr:from>
    <xdr:to>
      <xdr:col>15</xdr:col>
      <xdr:colOff>390525</xdr:colOff>
      <xdr:row>1</xdr:row>
      <xdr:rowOff>333375</xdr:rowOff>
    </xdr:to>
    <xdr:sp macro="" textlink="">
      <xdr:nvSpPr>
        <xdr:cNvPr id="9" name="Line 2"/>
        <xdr:cNvSpPr>
          <a:spLocks noChangeShapeType="1"/>
        </xdr:cNvSpPr>
      </xdr:nvSpPr>
      <xdr:spPr bwMode="auto">
        <a:xfrm>
          <a:off x="8963025" y="9525"/>
          <a:ext cx="0" cy="676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457200</xdr:colOff>
      <xdr:row>0</xdr:row>
      <xdr:rowOff>47625</xdr:rowOff>
    </xdr:from>
    <xdr:to>
      <xdr:col>16</xdr:col>
      <xdr:colOff>457200</xdr:colOff>
      <xdr:row>0</xdr:row>
      <xdr:rowOff>219075</xdr:rowOff>
    </xdr:to>
    <xdr:sp macro="" textlink="">
      <xdr:nvSpPr>
        <xdr:cNvPr id="10" name="Rectangle 6"/>
        <xdr:cNvSpPr>
          <a:spLocks noChangeArrowheads="1"/>
        </xdr:cNvSpPr>
      </xdr:nvSpPr>
      <xdr:spPr bwMode="auto">
        <a:xfrm>
          <a:off x="9029700" y="47625"/>
          <a:ext cx="5238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明朝"/>
              <a:ea typeface="ＭＳ Ｐ明朝"/>
            </a:rPr>
            <a:t>管理者</a:t>
          </a:r>
        </a:p>
      </xdr:txBody>
    </xdr:sp>
    <xdr:clientData/>
  </xdr:twoCellAnchor>
  <xdr:twoCellAnchor>
    <xdr:from>
      <xdr:col>0</xdr:col>
      <xdr:colOff>38100</xdr:colOff>
      <xdr:row>12</xdr:row>
      <xdr:rowOff>161925</xdr:rowOff>
    </xdr:from>
    <xdr:to>
      <xdr:col>0</xdr:col>
      <xdr:colOff>247650</xdr:colOff>
      <xdr:row>14</xdr:row>
      <xdr:rowOff>28575</xdr:rowOff>
    </xdr:to>
    <xdr:sp macro="" textlink="">
      <xdr:nvSpPr>
        <xdr:cNvPr id="11" name="正方形/長方形 10"/>
        <xdr:cNvSpPr/>
      </xdr:nvSpPr>
      <xdr:spPr bwMode="auto">
        <a:xfrm>
          <a:off x="38100" y="2628900"/>
          <a:ext cx="209550" cy="209550"/>
        </a:xfrm>
        <a:prstGeom prst="rect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19050</xdr:colOff>
      <xdr:row>34</xdr:row>
      <xdr:rowOff>66675</xdr:rowOff>
    </xdr:from>
    <xdr:to>
      <xdr:col>0</xdr:col>
      <xdr:colOff>228600</xdr:colOff>
      <xdr:row>35</xdr:row>
      <xdr:rowOff>104775</xdr:rowOff>
    </xdr:to>
    <xdr:sp macro="" textlink="">
      <xdr:nvSpPr>
        <xdr:cNvPr id="12" name="正方形/長方形 11"/>
        <xdr:cNvSpPr/>
      </xdr:nvSpPr>
      <xdr:spPr bwMode="auto">
        <a:xfrm>
          <a:off x="19050" y="6305550"/>
          <a:ext cx="209550" cy="209550"/>
        </a:xfrm>
        <a:prstGeom prst="rect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19050</xdr:colOff>
      <xdr:row>74</xdr:row>
      <xdr:rowOff>95250</xdr:rowOff>
    </xdr:from>
    <xdr:to>
      <xdr:col>0</xdr:col>
      <xdr:colOff>228600</xdr:colOff>
      <xdr:row>75</xdr:row>
      <xdr:rowOff>133350</xdr:rowOff>
    </xdr:to>
    <xdr:sp macro="" textlink="">
      <xdr:nvSpPr>
        <xdr:cNvPr id="13" name="正方形/長方形 12"/>
        <xdr:cNvSpPr/>
      </xdr:nvSpPr>
      <xdr:spPr bwMode="auto">
        <a:xfrm>
          <a:off x="19050" y="13420725"/>
          <a:ext cx="209550" cy="209550"/>
        </a:xfrm>
        <a:prstGeom prst="rect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19050</xdr:colOff>
      <xdr:row>111</xdr:row>
      <xdr:rowOff>114300</xdr:rowOff>
    </xdr:from>
    <xdr:to>
      <xdr:col>0</xdr:col>
      <xdr:colOff>228600</xdr:colOff>
      <xdr:row>112</xdr:row>
      <xdr:rowOff>152400</xdr:rowOff>
    </xdr:to>
    <xdr:sp macro="" textlink="">
      <xdr:nvSpPr>
        <xdr:cNvPr id="14" name="正方形/長方形 13"/>
        <xdr:cNvSpPr/>
      </xdr:nvSpPr>
      <xdr:spPr bwMode="auto">
        <a:xfrm>
          <a:off x="19050" y="20021550"/>
          <a:ext cx="209550" cy="209550"/>
        </a:xfrm>
        <a:prstGeom prst="rect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19050</xdr:colOff>
      <xdr:row>138</xdr:row>
      <xdr:rowOff>28575</xdr:rowOff>
    </xdr:from>
    <xdr:to>
      <xdr:col>0</xdr:col>
      <xdr:colOff>228600</xdr:colOff>
      <xdr:row>139</xdr:row>
      <xdr:rowOff>66675</xdr:rowOff>
    </xdr:to>
    <xdr:sp macro="" textlink="">
      <xdr:nvSpPr>
        <xdr:cNvPr id="15" name="正方形/長方形 14"/>
        <xdr:cNvSpPr/>
      </xdr:nvSpPr>
      <xdr:spPr bwMode="auto">
        <a:xfrm>
          <a:off x="19050" y="24574500"/>
          <a:ext cx="209550" cy="209550"/>
        </a:xfrm>
        <a:prstGeom prst="rect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371475</xdr:colOff>
      <xdr:row>0</xdr:row>
      <xdr:rowOff>19050</xdr:rowOff>
    </xdr:from>
    <xdr:to>
      <xdr:col>17</xdr:col>
      <xdr:colOff>1181100</xdr:colOff>
      <xdr:row>1</xdr:row>
      <xdr:rowOff>352425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8353425" y="19050"/>
          <a:ext cx="2447925" cy="685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495300</xdr:colOff>
      <xdr:row>0</xdr:row>
      <xdr:rowOff>28575</xdr:rowOff>
    </xdr:from>
    <xdr:to>
      <xdr:col>16</xdr:col>
      <xdr:colOff>495300</xdr:colOff>
      <xdr:row>1</xdr:row>
      <xdr:rowOff>352425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9591675" y="28575"/>
          <a:ext cx="0" cy="676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466725</xdr:colOff>
      <xdr:row>0</xdr:row>
      <xdr:rowOff>38100</xdr:rowOff>
    </xdr:from>
    <xdr:to>
      <xdr:col>17</xdr:col>
      <xdr:colOff>438150</xdr:colOff>
      <xdr:row>0</xdr:row>
      <xdr:rowOff>209550</xdr:rowOff>
    </xdr:to>
    <xdr:sp macro="" textlink="">
      <xdr:nvSpPr>
        <xdr:cNvPr id="4" name="Rectangle 5"/>
        <xdr:cNvSpPr>
          <a:spLocks noChangeArrowheads="1"/>
        </xdr:cNvSpPr>
      </xdr:nvSpPr>
      <xdr:spPr bwMode="auto">
        <a:xfrm>
          <a:off x="8448675" y="38100"/>
          <a:ext cx="1609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17</xdr:col>
      <xdr:colOff>600074</xdr:colOff>
      <xdr:row>0</xdr:row>
      <xdr:rowOff>28574</xdr:rowOff>
    </xdr:from>
    <xdr:to>
      <xdr:col>17</xdr:col>
      <xdr:colOff>1190625</xdr:colOff>
      <xdr:row>0</xdr:row>
      <xdr:rowOff>266699</xdr:rowOff>
    </xdr:to>
    <xdr:sp macro="" textlink="">
      <xdr:nvSpPr>
        <xdr:cNvPr id="5" name="Rectangle 7"/>
        <xdr:cNvSpPr>
          <a:spLocks noChangeArrowheads="1"/>
        </xdr:cNvSpPr>
      </xdr:nvSpPr>
      <xdr:spPr bwMode="auto">
        <a:xfrm>
          <a:off x="10220324" y="28574"/>
          <a:ext cx="590551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会計責任者</a:t>
          </a:r>
        </a:p>
      </xdr:txBody>
    </xdr:sp>
    <xdr:clientData/>
  </xdr:twoCellAnchor>
  <xdr:twoCellAnchor>
    <xdr:from>
      <xdr:col>14</xdr:col>
      <xdr:colOff>371475</xdr:colOff>
      <xdr:row>0</xdr:row>
      <xdr:rowOff>228600</xdr:rowOff>
    </xdr:from>
    <xdr:to>
      <xdr:col>17</xdr:col>
      <xdr:colOff>1200150</xdr:colOff>
      <xdr:row>0</xdr:row>
      <xdr:rowOff>238125</xdr:rowOff>
    </xdr:to>
    <xdr:cxnSp macro="">
      <xdr:nvCxnSpPr>
        <xdr:cNvPr id="6" name="直線コネクタ 5"/>
        <xdr:cNvCxnSpPr/>
      </xdr:nvCxnSpPr>
      <xdr:spPr bwMode="auto">
        <a:xfrm flipV="1">
          <a:off x="8353425" y="228600"/>
          <a:ext cx="2466975" cy="9525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14</xdr:col>
      <xdr:colOff>485775</xdr:colOff>
      <xdr:row>0</xdr:row>
      <xdr:rowOff>38100</xdr:rowOff>
    </xdr:from>
    <xdr:to>
      <xdr:col>17</xdr:col>
      <xdr:colOff>457200</xdr:colOff>
      <xdr:row>0</xdr:row>
      <xdr:rowOff>209550</xdr:rowOff>
    </xdr:to>
    <xdr:sp macro="" textlink="">
      <xdr:nvSpPr>
        <xdr:cNvPr id="7" name="Rectangle 5"/>
        <xdr:cNvSpPr>
          <a:spLocks noChangeArrowheads="1"/>
        </xdr:cNvSpPr>
      </xdr:nvSpPr>
      <xdr:spPr bwMode="auto">
        <a:xfrm>
          <a:off x="8467725" y="38100"/>
          <a:ext cx="1609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明朝"/>
              <a:ea typeface="ＭＳ Ｐ明朝"/>
            </a:rPr>
            <a:t>理事長</a:t>
          </a:r>
        </a:p>
      </xdr:txBody>
    </xdr:sp>
    <xdr:clientData/>
  </xdr:twoCellAnchor>
  <xdr:twoCellAnchor>
    <xdr:from>
      <xdr:col>17</xdr:col>
      <xdr:colOff>581025</xdr:colOff>
      <xdr:row>0</xdr:row>
      <xdr:rowOff>38100</xdr:rowOff>
    </xdr:from>
    <xdr:to>
      <xdr:col>17</xdr:col>
      <xdr:colOff>581025</xdr:colOff>
      <xdr:row>1</xdr:row>
      <xdr:rowOff>371475</xdr:rowOff>
    </xdr:to>
    <xdr:sp macro="" textlink="">
      <xdr:nvSpPr>
        <xdr:cNvPr id="8" name="Line 3"/>
        <xdr:cNvSpPr>
          <a:spLocks noChangeShapeType="1"/>
        </xdr:cNvSpPr>
      </xdr:nvSpPr>
      <xdr:spPr bwMode="auto">
        <a:xfrm>
          <a:off x="10201275" y="38100"/>
          <a:ext cx="0" cy="685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390525</xdr:colOff>
      <xdr:row>0</xdr:row>
      <xdr:rowOff>9525</xdr:rowOff>
    </xdr:from>
    <xdr:to>
      <xdr:col>15</xdr:col>
      <xdr:colOff>390525</xdr:colOff>
      <xdr:row>1</xdr:row>
      <xdr:rowOff>333375</xdr:rowOff>
    </xdr:to>
    <xdr:sp macro="" textlink="">
      <xdr:nvSpPr>
        <xdr:cNvPr id="9" name="Line 2"/>
        <xdr:cNvSpPr>
          <a:spLocks noChangeShapeType="1"/>
        </xdr:cNvSpPr>
      </xdr:nvSpPr>
      <xdr:spPr bwMode="auto">
        <a:xfrm>
          <a:off x="8963025" y="9525"/>
          <a:ext cx="0" cy="676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457200</xdr:colOff>
      <xdr:row>0</xdr:row>
      <xdr:rowOff>47625</xdr:rowOff>
    </xdr:from>
    <xdr:to>
      <xdr:col>16</xdr:col>
      <xdr:colOff>457200</xdr:colOff>
      <xdr:row>0</xdr:row>
      <xdr:rowOff>219075</xdr:rowOff>
    </xdr:to>
    <xdr:sp macro="" textlink="">
      <xdr:nvSpPr>
        <xdr:cNvPr id="10" name="Rectangle 6"/>
        <xdr:cNvSpPr>
          <a:spLocks noChangeArrowheads="1"/>
        </xdr:cNvSpPr>
      </xdr:nvSpPr>
      <xdr:spPr bwMode="auto">
        <a:xfrm>
          <a:off x="9029700" y="47625"/>
          <a:ext cx="5238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明朝"/>
              <a:ea typeface="ＭＳ Ｐ明朝"/>
            </a:rPr>
            <a:t>管理者</a:t>
          </a:r>
        </a:p>
      </xdr:txBody>
    </xdr:sp>
    <xdr:clientData/>
  </xdr:twoCellAnchor>
  <xdr:twoCellAnchor>
    <xdr:from>
      <xdr:col>0</xdr:col>
      <xdr:colOff>38100</xdr:colOff>
      <xdr:row>12</xdr:row>
      <xdr:rowOff>161925</xdr:rowOff>
    </xdr:from>
    <xdr:to>
      <xdr:col>0</xdr:col>
      <xdr:colOff>247650</xdr:colOff>
      <xdr:row>14</xdr:row>
      <xdr:rowOff>28575</xdr:rowOff>
    </xdr:to>
    <xdr:sp macro="" textlink="">
      <xdr:nvSpPr>
        <xdr:cNvPr id="11" name="正方形/長方形 10"/>
        <xdr:cNvSpPr/>
      </xdr:nvSpPr>
      <xdr:spPr bwMode="auto">
        <a:xfrm>
          <a:off x="38100" y="2628900"/>
          <a:ext cx="209550" cy="209550"/>
        </a:xfrm>
        <a:prstGeom prst="rect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19050</xdr:colOff>
      <xdr:row>34</xdr:row>
      <xdr:rowOff>66675</xdr:rowOff>
    </xdr:from>
    <xdr:to>
      <xdr:col>0</xdr:col>
      <xdr:colOff>228600</xdr:colOff>
      <xdr:row>35</xdr:row>
      <xdr:rowOff>104775</xdr:rowOff>
    </xdr:to>
    <xdr:sp macro="" textlink="">
      <xdr:nvSpPr>
        <xdr:cNvPr id="12" name="正方形/長方形 11"/>
        <xdr:cNvSpPr/>
      </xdr:nvSpPr>
      <xdr:spPr bwMode="auto">
        <a:xfrm>
          <a:off x="19050" y="6305550"/>
          <a:ext cx="209550" cy="209550"/>
        </a:xfrm>
        <a:prstGeom prst="rect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19050</xdr:colOff>
      <xdr:row>74</xdr:row>
      <xdr:rowOff>95250</xdr:rowOff>
    </xdr:from>
    <xdr:to>
      <xdr:col>0</xdr:col>
      <xdr:colOff>228600</xdr:colOff>
      <xdr:row>75</xdr:row>
      <xdr:rowOff>133350</xdr:rowOff>
    </xdr:to>
    <xdr:sp macro="" textlink="">
      <xdr:nvSpPr>
        <xdr:cNvPr id="13" name="正方形/長方形 12"/>
        <xdr:cNvSpPr/>
      </xdr:nvSpPr>
      <xdr:spPr bwMode="auto">
        <a:xfrm>
          <a:off x="19050" y="13192125"/>
          <a:ext cx="209550" cy="209550"/>
        </a:xfrm>
        <a:prstGeom prst="rect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19050</xdr:colOff>
      <xdr:row>111</xdr:row>
      <xdr:rowOff>114300</xdr:rowOff>
    </xdr:from>
    <xdr:to>
      <xdr:col>0</xdr:col>
      <xdr:colOff>228600</xdr:colOff>
      <xdr:row>112</xdr:row>
      <xdr:rowOff>152400</xdr:rowOff>
    </xdr:to>
    <xdr:sp macro="" textlink="">
      <xdr:nvSpPr>
        <xdr:cNvPr id="14" name="正方形/長方形 13"/>
        <xdr:cNvSpPr/>
      </xdr:nvSpPr>
      <xdr:spPr bwMode="auto">
        <a:xfrm>
          <a:off x="19050" y="19564350"/>
          <a:ext cx="209550" cy="209550"/>
        </a:xfrm>
        <a:prstGeom prst="rect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19050</xdr:colOff>
      <xdr:row>138</xdr:row>
      <xdr:rowOff>28575</xdr:rowOff>
    </xdr:from>
    <xdr:to>
      <xdr:col>0</xdr:col>
      <xdr:colOff>228600</xdr:colOff>
      <xdr:row>139</xdr:row>
      <xdr:rowOff>66675</xdr:rowOff>
    </xdr:to>
    <xdr:sp macro="" textlink="">
      <xdr:nvSpPr>
        <xdr:cNvPr id="15" name="正方形/長方形 14"/>
        <xdr:cNvSpPr/>
      </xdr:nvSpPr>
      <xdr:spPr bwMode="auto">
        <a:xfrm>
          <a:off x="19050" y="24117300"/>
          <a:ext cx="209550" cy="209550"/>
        </a:xfrm>
        <a:prstGeom prst="rect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371475</xdr:colOff>
      <xdr:row>0</xdr:row>
      <xdr:rowOff>19050</xdr:rowOff>
    </xdr:from>
    <xdr:to>
      <xdr:col>17</xdr:col>
      <xdr:colOff>1181100</xdr:colOff>
      <xdr:row>1</xdr:row>
      <xdr:rowOff>352425</xdr:rowOff>
    </xdr:to>
    <xdr:sp macro="" textlink="">
      <xdr:nvSpPr>
        <xdr:cNvPr id="16" name="Rectangle 1"/>
        <xdr:cNvSpPr>
          <a:spLocks noChangeArrowheads="1"/>
        </xdr:cNvSpPr>
      </xdr:nvSpPr>
      <xdr:spPr bwMode="auto">
        <a:xfrm>
          <a:off x="8353425" y="19050"/>
          <a:ext cx="2447925" cy="685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495300</xdr:colOff>
      <xdr:row>0</xdr:row>
      <xdr:rowOff>28575</xdr:rowOff>
    </xdr:from>
    <xdr:to>
      <xdr:col>16</xdr:col>
      <xdr:colOff>495300</xdr:colOff>
      <xdr:row>1</xdr:row>
      <xdr:rowOff>352425</xdr:rowOff>
    </xdr:to>
    <xdr:sp macro="" textlink="">
      <xdr:nvSpPr>
        <xdr:cNvPr id="17" name="Line 2"/>
        <xdr:cNvSpPr>
          <a:spLocks noChangeShapeType="1"/>
        </xdr:cNvSpPr>
      </xdr:nvSpPr>
      <xdr:spPr bwMode="auto">
        <a:xfrm>
          <a:off x="9591675" y="28575"/>
          <a:ext cx="0" cy="676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466725</xdr:colOff>
      <xdr:row>0</xdr:row>
      <xdr:rowOff>38100</xdr:rowOff>
    </xdr:from>
    <xdr:to>
      <xdr:col>17</xdr:col>
      <xdr:colOff>438150</xdr:colOff>
      <xdr:row>0</xdr:row>
      <xdr:rowOff>209550</xdr:rowOff>
    </xdr:to>
    <xdr:sp macro="" textlink="">
      <xdr:nvSpPr>
        <xdr:cNvPr id="18" name="Rectangle 5"/>
        <xdr:cNvSpPr>
          <a:spLocks noChangeArrowheads="1"/>
        </xdr:cNvSpPr>
      </xdr:nvSpPr>
      <xdr:spPr bwMode="auto">
        <a:xfrm>
          <a:off x="8448675" y="38100"/>
          <a:ext cx="1609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17</xdr:col>
      <xdr:colOff>600074</xdr:colOff>
      <xdr:row>0</xdr:row>
      <xdr:rowOff>28574</xdr:rowOff>
    </xdr:from>
    <xdr:to>
      <xdr:col>17</xdr:col>
      <xdr:colOff>1190625</xdr:colOff>
      <xdr:row>0</xdr:row>
      <xdr:rowOff>266699</xdr:rowOff>
    </xdr:to>
    <xdr:sp macro="" textlink="">
      <xdr:nvSpPr>
        <xdr:cNvPr id="19" name="Rectangle 7"/>
        <xdr:cNvSpPr>
          <a:spLocks noChangeArrowheads="1"/>
        </xdr:cNvSpPr>
      </xdr:nvSpPr>
      <xdr:spPr bwMode="auto">
        <a:xfrm>
          <a:off x="10220324" y="28574"/>
          <a:ext cx="590551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会計責任者</a:t>
          </a:r>
        </a:p>
      </xdr:txBody>
    </xdr:sp>
    <xdr:clientData/>
  </xdr:twoCellAnchor>
  <xdr:twoCellAnchor>
    <xdr:from>
      <xdr:col>14</xdr:col>
      <xdr:colOff>371475</xdr:colOff>
      <xdr:row>0</xdr:row>
      <xdr:rowOff>228600</xdr:rowOff>
    </xdr:from>
    <xdr:to>
      <xdr:col>17</xdr:col>
      <xdr:colOff>1200150</xdr:colOff>
      <xdr:row>0</xdr:row>
      <xdr:rowOff>238125</xdr:rowOff>
    </xdr:to>
    <xdr:cxnSp macro="">
      <xdr:nvCxnSpPr>
        <xdr:cNvPr id="20" name="直線コネクタ 19"/>
        <xdr:cNvCxnSpPr/>
      </xdr:nvCxnSpPr>
      <xdr:spPr bwMode="auto">
        <a:xfrm flipV="1">
          <a:off x="8353425" y="228600"/>
          <a:ext cx="2466975" cy="9525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14</xdr:col>
      <xdr:colOff>485775</xdr:colOff>
      <xdr:row>0</xdr:row>
      <xdr:rowOff>38100</xdr:rowOff>
    </xdr:from>
    <xdr:to>
      <xdr:col>17</xdr:col>
      <xdr:colOff>457200</xdr:colOff>
      <xdr:row>0</xdr:row>
      <xdr:rowOff>209550</xdr:rowOff>
    </xdr:to>
    <xdr:sp macro="" textlink="">
      <xdr:nvSpPr>
        <xdr:cNvPr id="21" name="Rectangle 5"/>
        <xdr:cNvSpPr>
          <a:spLocks noChangeArrowheads="1"/>
        </xdr:cNvSpPr>
      </xdr:nvSpPr>
      <xdr:spPr bwMode="auto">
        <a:xfrm>
          <a:off x="8467725" y="38100"/>
          <a:ext cx="1609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明朝"/>
              <a:ea typeface="ＭＳ Ｐ明朝"/>
            </a:rPr>
            <a:t>理事長</a:t>
          </a:r>
        </a:p>
      </xdr:txBody>
    </xdr:sp>
    <xdr:clientData/>
  </xdr:twoCellAnchor>
  <xdr:twoCellAnchor>
    <xdr:from>
      <xdr:col>17</xdr:col>
      <xdr:colOff>581025</xdr:colOff>
      <xdr:row>0</xdr:row>
      <xdr:rowOff>38100</xdr:rowOff>
    </xdr:from>
    <xdr:to>
      <xdr:col>17</xdr:col>
      <xdr:colOff>581025</xdr:colOff>
      <xdr:row>1</xdr:row>
      <xdr:rowOff>371475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>
          <a:off x="10201275" y="38100"/>
          <a:ext cx="0" cy="685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390525</xdr:colOff>
      <xdr:row>0</xdr:row>
      <xdr:rowOff>9525</xdr:rowOff>
    </xdr:from>
    <xdr:to>
      <xdr:col>15</xdr:col>
      <xdr:colOff>390525</xdr:colOff>
      <xdr:row>1</xdr:row>
      <xdr:rowOff>333375</xdr:rowOff>
    </xdr:to>
    <xdr:sp macro="" textlink="">
      <xdr:nvSpPr>
        <xdr:cNvPr id="23" name="Line 2"/>
        <xdr:cNvSpPr>
          <a:spLocks noChangeShapeType="1"/>
        </xdr:cNvSpPr>
      </xdr:nvSpPr>
      <xdr:spPr bwMode="auto">
        <a:xfrm>
          <a:off x="8963025" y="9525"/>
          <a:ext cx="0" cy="676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457200</xdr:colOff>
      <xdr:row>0</xdr:row>
      <xdr:rowOff>47625</xdr:rowOff>
    </xdr:from>
    <xdr:to>
      <xdr:col>16</xdr:col>
      <xdr:colOff>457200</xdr:colOff>
      <xdr:row>0</xdr:row>
      <xdr:rowOff>219075</xdr:rowOff>
    </xdr:to>
    <xdr:sp macro="" textlink="">
      <xdr:nvSpPr>
        <xdr:cNvPr id="24" name="Rectangle 6"/>
        <xdr:cNvSpPr>
          <a:spLocks noChangeArrowheads="1"/>
        </xdr:cNvSpPr>
      </xdr:nvSpPr>
      <xdr:spPr bwMode="auto">
        <a:xfrm>
          <a:off x="9029700" y="47625"/>
          <a:ext cx="5238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明朝"/>
              <a:ea typeface="ＭＳ Ｐ明朝"/>
            </a:rPr>
            <a:t>管理者</a:t>
          </a:r>
        </a:p>
      </xdr:txBody>
    </xdr:sp>
    <xdr:clientData/>
  </xdr:twoCellAnchor>
  <xdr:twoCellAnchor>
    <xdr:from>
      <xdr:col>0</xdr:col>
      <xdr:colOff>38100</xdr:colOff>
      <xdr:row>12</xdr:row>
      <xdr:rowOff>161925</xdr:rowOff>
    </xdr:from>
    <xdr:to>
      <xdr:col>0</xdr:col>
      <xdr:colOff>247650</xdr:colOff>
      <xdr:row>14</xdr:row>
      <xdr:rowOff>28575</xdr:rowOff>
    </xdr:to>
    <xdr:sp macro="" textlink="">
      <xdr:nvSpPr>
        <xdr:cNvPr id="25" name="正方形/長方形 24"/>
        <xdr:cNvSpPr/>
      </xdr:nvSpPr>
      <xdr:spPr bwMode="auto">
        <a:xfrm>
          <a:off x="38100" y="2628900"/>
          <a:ext cx="209550" cy="209550"/>
        </a:xfrm>
        <a:prstGeom prst="rect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19050</xdr:colOff>
      <xdr:row>34</xdr:row>
      <xdr:rowOff>66675</xdr:rowOff>
    </xdr:from>
    <xdr:to>
      <xdr:col>0</xdr:col>
      <xdr:colOff>228600</xdr:colOff>
      <xdr:row>35</xdr:row>
      <xdr:rowOff>104775</xdr:rowOff>
    </xdr:to>
    <xdr:sp macro="" textlink="">
      <xdr:nvSpPr>
        <xdr:cNvPr id="26" name="正方形/長方形 25"/>
        <xdr:cNvSpPr/>
      </xdr:nvSpPr>
      <xdr:spPr bwMode="auto">
        <a:xfrm>
          <a:off x="19050" y="6305550"/>
          <a:ext cx="209550" cy="209550"/>
        </a:xfrm>
        <a:prstGeom prst="rect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19050</xdr:colOff>
      <xdr:row>74</xdr:row>
      <xdr:rowOff>95250</xdr:rowOff>
    </xdr:from>
    <xdr:to>
      <xdr:col>0</xdr:col>
      <xdr:colOff>228600</xdr:colOff>
      <xdr:row>75</xdr:row>
      <xdr:rowOff>133350</xdr:rowOff>
    </xdr:to>
    <xdr:sp macro="" textlink="">
      <xdr:nvSpPr>
        <xdr:cNvPr id="27" name="正方形/長方形 26"/>
        <xdr:cNvSpPr/>
      </xdr:nvSpPr>
      <xdr:spPr bwMode="auto">
        <a:xfrm>
          <a:off x="19050" y="13192125"/>
          <a:ext cx="209550" cy="209550"/>
        </a:xfrm>
        <a:prstGeom prst="rect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19050</xdr:colOff>
      <xdr:row>111</xdr:row>
      <xdr:rowOff>114300</xdr:rowOff>
    </xdr:from>
    <xdr:to>
      <xdr:col>0</xdr:col>
      <xdr:colOff>228600</xdr:colOff>
      <xdr:row>112</xdr:row>
      <xdr:rowOff>152400</xdr:rowOff>
    </xdr:to>
    <xdr:sp macro="" textlink="">
      <xdr:nvSpPr>
        <xdr:cNvPr id="28" name="正方形/長方形 27"/>
        <xdr:cNvSpPr/>
      </xdr:nvSpPr>
      <xdr:spPr bwMode="auto">
        <a:xfrm>
          <a:off x="19050" y="19564350"/>
          <a:ext cx="209550" cy="209550"/>
        </a:xfrm>
        <a:prstGeom prst="rect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19050</xdr:colOff>
      <xdr:row>138</xdr:row>
      <xdr:rowOff>28575</xdr:rowOff>
    </xdr:from>
    <xdr:to>
      <xdr:col>0</xdr:col>
      <xdr:colOff>228600</xdr:colOff>
      <xdr:row>139</xdr:row>
      <xdr:rowOff>66675</xdr:rowOff>
    </xdr:to>
    <xdr:sp macro="" textlink="">
      <xdr:nvSpPr>
        <xdr:cNvPr id="29" name="正方形/長方形 28"/>
        <xdr:cNvSpPr/>
      </xdr:nvSpPr>
      <xdr:spPr bwMode="auto">
        <a:xfrm>
          <a:off x="19050" y="24117300"/>
          <a:ext cx="209550" cy="209550"/>
        </a:xfrm>
        <a:prstGeom prst="rect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371475</xdr:colOff>
      <xdr:row>0</xdr:row>
      <xdr:rowOff>19050</xdr:rowOff>
    </xdr:from>
    <xdr:to>
      <xdr:col>17</xdr:col>
      <xdr:colOff>1181100</xdr:colOff>
      <xdr:row>1</xdr:row>
      <xdr:rowOff>352425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8353425" y="19050"/>
          <a:ext cx="2447925" cy="685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495300</xdr:colOff>
      <xdr:row>0</xdr:row>
      <xdr:rowOff>28575</xdr:rowOff>
    </xdr:from>
    <xdr:to>
      <xdr:col>16</xdr:col>
      <xdr:colOff>495300</xdr:colOff>
      <xdr:row>1</xdr:row>
      <xdr:rowOff>352425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9591675" y="28575"/>
          <a:ext cx="0" cy="676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466725</xdr:colOff>
      <xdr:row>0</xdr:row>
      <xdr:rowOff>38100</xdr:rowOff>
    </xdr:from>
    <xdr:to>
      <xdr:col>17</xdr:col>
      <xdr:colOff>438150</xdr:colOff>
      <xdr:row>0</xdr:row>
      <xdr:rowOff>209550</xdr:rowOff>
    </xdr:to>
    <xdr:sp macro="" textlink="">
      <xdr:nvSpPr>
        <xdr:cNvPr id="4" name="Rectangle 5"/>
        <xdr:cNvSpPr>
          <a:spLocks noChangeArrowheads="1"/>
        </xdr:cNvSpPr>
      </xdr:nvSpPr>
      <xdr:spPr bwMode="auto">
        <a:xfrm>
          <a:off x="8448675" y="38100"/>
          <a:ext cx="1609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17</xdr:col>
      <xdr:colOff>600074</xdr:colOff>
      <xdr:row>0</xdr:row>
      <xdr:rowOff>28574</xdr:rowOff>
    </xdr:from>
    <xdr:to>
      <xdr:col>17</xdr:col>
      <xdr:colOff>1190625</xdr:colOff>
      <xdr:row>0</xdr:row>
      <xdr:rowOff>266699</xdr:rowOff>
    </xdr:to>
    <xdr:sp macro="" textlink="">
      <xdr:nvSpPr>
        <xdr:cNvPr id="5" name="Rectangle 7"/>
        <xdr:cNvSpPr>
          <a:spLocks noChangeArrowheads="1"/>
        </xdr:cNvSpPr>
      </xdr:nvSpPr>
      <xdr:spPr bwMode="auto">
        <a:xfrm>
          <a:off x="10220324" y="28574"/>
          <a:ext cx="590551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会計責任者</a:t>
          </a:r>
        </a:p>
      </xdr:txBody>
    </xdr:sp>
    <xdr:clientData/>
  </xdr:twoCellAnchor>
  <xdr:twoCellAnchor>
    <xdr:from>
      <xdr:col>14</xdr:col>
      <xdr:colOff>371475</xdr:colOff>
      <xdr:row>0</xdr:row>
      <xdr:rowOff>228600</xdr:rowOff>
    </xdr:from>
    <xdr:to>
      <xdr:col>17</xdr:col>
      <xdr:colOff>1200150</xdr:colOff>
      <xdr:row>0</xdr:row>
      <xdr:rowOff>238125</xdr:rowOff>
    </xdr:to>
    <xdr:cxnSp macro="">
      <xdr:nvCxnSpPr>
        <xdr:cNvPr id="6" name="直線コネクタ 5"/>
        <xdr:cNvCxnSpPr/>
      </xdr:nvCxnSpPr>
      <xdr:spPr bwMode="auto">
        <a:xfrm flipV="1">
          <a:off x="8353425" y="228600"/>
          <a:ext cx="2466975" cy="9525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14</xdr:col>
      <xdr:colOff>485775</xdr:colOff>
      <xdr:row>0</xdr:row>
      <xdr:rowOff>38100</xdr:rowOff>
    </xdr:from>
    <xdr:to>
      <xdr:col>17</xdr:col>
      <xdr:colOff>457200</xdr:colOff>
      <xdr:row>0</xdr:row>
      <xdr:rowOff>209550</xdr:rowOff>
    </xdr:to>
    <xdr:sp macro="" textlink="">
      <xdr:nvSpPr>
        <xdr:cNvPr id="7" name="Rectangle 5"/>
        <xdr:cNvSpPr>
          <a:spLocks noChangeArrowheads="1"/>
        </xdr:cNvSpPr>
      </xdr:nvSpPr>
      <xdr:spPr bwMode="auto">
        <a:xfrm>
          <a:off x="8467725" y="38100"/>
          <a:ext cx="1609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明朝"/>
              <a:ea typeface="ＭＳ Ｐ明朝"/>
            </a:rPr>
            <a:t>理事長</a:t>
          </a:r>
        </a:p>
      </xdr:txBody>
    </xdr:sp>
    <xdr:clientData/>
  </xdr:twoCellAnchor>
  <xdr:twoCellAnchor>
    <xdr:from>
      <xdr:col>17</xdr:col>
      <xdr:colOff>581025</xdr:colOff>
      <xdr:row>0</xdr:row>
      <xdr:rowOff>38100</xdr:rowOff>
    </xdr:from>
    <xdr:to>
      <xdr:col>17</xdr:col>
      <xdr:colOff>581025</xdr:colOff>
      <xdr:row>1</xdr:row>
      <xdr:rowOff>371475</xdr:rowOff>
    </xdr:to>
    <xdr:sp macro="" textlink="">
      <xdr:nvSpPr>
        <xdr:cNvPr id="8" name="Line 3"/>
        <xdr:cNvSpPr>
          <a:spLocks noChangeShapeType="1"/>
        </xdr:cNvSpPr>
      </xdr:nvSpPr>
      <xdr:spPr bwMode="auto">
        <a:xfrm>
          <a:off x="10201275" y="38100"/>
          <a:ext cx="0" cy="685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390525</xdr:colOff>
      <xdr:row>0</xdr:row>
      <xdr:rowOff>9525</xdr:rowOff>
    </xdr:from>
    <xdr:to>
      <xdr:col>15</xdr:col>
      <xdr:colOff>390525</xdr:colOff>
      <xdr:row>1</xdr:row>
      <xdr:rowOff>333375</xdr:rowOff>
    </xdr:to>
    <xdr:sp macro="" textlink="">
      <xdr:nvSpPr>
        <xdr:cNvPr id="9" name="Line 2"/>
        <xdr:cNvSpPr>
          <a:spLocks noChangeShapeType="1"/>
        </xdr:cNvSpPr>
      </xdr:nvSpPr>
      <xdr:spPr bwMode="auto">
        <a:xfrm>
          <a:off x="8963025" y="9525"/>
          <a:ext cx="0" cy="676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457200</xdr:colOff>
      <xdr:row>0</xdr:row>
      <xdr:rowOff>47625</xdr:rowOff>
    </xdr:from>
    <xdr:to>
      <xdr:col>16</xdr:col>
      <xdr:colOff>457200</xdr:colOff>
      <xdr:row>0</xdr:row>
      <xdr:rowOff>219075</xdr:rowOff>
    </xdr:to>
    <xdr:sp macro="" textlink="">
      <xdr:nvSpPr>
        <xdr:cNvPr id="10" name="Rectangle 6"/>
        <xdr:cNvSpPr>
          <a:spLocks noChangeArrowheads="1"/>
        </xdr:cNvSpPr>
      </xdr:nvSpPr>
      <xdr:spPr bwMode="auto">
        <a:xfrm>
          <a:off x="9029700" y="47625"/>
          <a:ext cx="5238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明朝"/>
              <a:ea typeface="ＭＳ Ｐ明朝"/>
            </a:rPr>
            <a:t>管理者</a:t>
          </a:r>
        </a:p>
      </xdr:txBody>
    </xdr:sp>
    <xdr:clientData/>
  </xdr:twoCellAnchor>
  <xdr:twoCellAnchor>
    <xdr:from>
      <xdr:col>0</xdr:col>
      <xdr:colOff>38100</xdr:colOff>
      <xdr:row>12</xdr:row>
      <xdr:rowOff>161925</xdr:rowOff>
    </xdr:from>
    <xdr:to>
      <xdr:col>0</xdr:col>
      <xdr:colOff>247650</xdr:colOff>
      <xdr:row>14</xdr:row>
      <xdr:rowOff>28575</xdr:rowOff>
    </xdr:to>
    <xdr:sp macro="" textlink="">
      <xdr:nvSpPr>
        <xdr:cNvPr id="11" name="正方形/長方形 10"/>
        <xdr:cNvSpPr/>
      </xdr:nvSpPr>
      <xdr:spPr bwMode="auto">
        <a:xfrm>
          <a:off x="38100" y="2628900"/>
          <a:ext cx="209550" cy="209550"/>
        </a:xfrm>
        <a:prstGeom prst="rect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19050</xdr:colOff>
      <xdr:row>34</xdr:row>
      <xdr:rowOff>66675</xdr:rowOff>
    </xdr:from>
    <xdr:to>
      <xdr:col>0</xdr:col>
      <xdr:colOff>228600</xdr:colOff>
      <xdr:row>35</xdr:row>
      <xdr:rowOff>104775</xdr:rowOff>
    </xdr:to>
    <xdr:sp macro="" textlink="">
      <xdr:nvSpPr>
        <xdr:cNvPr id="12" name="正方形/長方形 11"/>
        <xdr:cNvSpPr/>
      </xdr:nvSpPr>
      <xdr:spPr bwMode="auto">
        <a:xfrm>
          <a:off x="19050" y="6305550"/>
          <a:ext cx="209550" cy="209550"/>
        </a:xfrm>
        <a:prstGeom prst="rect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19050</xdr:colOff>
      <xdr:row>74</xdr:row>
      <xdr:rowOff>95250</xdr:rowOff>
    </xdr:from>
    <xdr:to>
      <xdr:col>0</xdr:col>
      <xdr:colOff>228600</xdr:colOff>
      <xdr:row>75</xdr:row>
      <xdr:rowOff>133350</xdr:rowOff>
    </xdr:to>
    <xdr:sp macro="" textlink="">
      <xdr:nvSpPr>
        <xdr:cNvPr id="13" name="正方形/長方形 12"/>
        <xdr:cNvSpPr/>
      </xdr:nvSpPr>
      <xdr:spPr bwMode="auto">
        <a:xfrm>
          <a:off x="19050" y="13192125"/>
          <a:ext cx="209550" cy="209550"/>
        </a:xfrm>
        <a:prstGeom prst="rect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19050</xdr:colOff>
      <xdr:row>111</xdr:row>
      <xdr:rowOff>114300</xdr:rowOff>
    </xdr:from>
    <xdr:to>
      <xdr:col>0</xdr:col>
      <xdr:colOff>228600</xdr:colOff>
      <xdr:row>112</xdr:row>
      <xdr:rowOff>152400</xdr:rowOff>
    </xdr:to>
    <xdr:sp macro="" textlink="">
      <xdr:nvSpPr>
        <xdr:cNvPr id="14" name="正方形/長方形 13"/>
        <xdr:cNvSpPr/>
      </xdr:nvSpPr>
      <xdr:spPr bwMode="auto">
        <a:xfrm>
          <a:off x="19050" y="19564350"/>
          <a:ext cx="209550" cy="209550"/>
        </a:xfrm>
        <a:prstGeom prst="rect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19050</xdr:colOff>
      <xdr:row>138</xdr:row>
      <xdr:rowOff>28575</xdr:rowOff>
    </xdr:from>
    <xdr:to>
      <xdr:col>0</xdr:col>
      <xdr:colOff>228600</xdr:colOff>
      <xdr:row>139</xdr:row>
      <xdr:rowOff>66675</xdr:rowOff>
    </xdr:to>
    <xdr:sp macro="" textlink="">
      <xdr:nvSpPr>
        <xdr:cNvPr id="15" name="正方形/長方形 14"/>
        <xdr:cNvSpPr/>
      </xdr:nvSpPr>
      <xdr:spPr bwMode="auto">
        <a:xfrm>
          <a:off x="19050" y="24117300"/>
          <a:ext cx="209550" cy="209550"/>
        </a:xfrm>
        <a:prstGeom prst="rect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371475</xdr:colOff>
      <xdr:row>0</xdr:row>
      <xdr:rowOff>19050</xdr:rowOff>
    </xdr:from>
    <xdr:to>
      <xdr:col>17</xdr:col>
      <xdr:colOff>1181100</xdr:colOff>
      <xdr:row>1</xdr:row>
      <xdr:rowOff>352425</xdr:rowOff>
    </xdr:to>
    <xdr:sp macro="" textlink="">
      <xdr:nvSpPr>
        <xdr:cNvPr id="16" name="Rectangle 1"/>
        <xdr:cNvSpPr>
          <a:spLocks noChangeArrowheads="1"/>
        </xdr:cNvSpPr>
      </xdr:nvSpPr>
      <xdr:spPr bwMode="auto">
        <a:xfrm>
          <a:off x="8353425" y="19050"/>
          <a:ext cx="2447925" cy="685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495300</xdr:colOff>
      <xdr:row>0</xdr:row>
      <xdr:rowOff>28575</xdr:rowOff>
    </xdr:from>
    <xdr:to>
      <xdr:col>16</xdr:col>
      <xdr:colOff>495300</xdr:colOff>
      <xdr:row>1</xdr:row>
      <xdr:rowOff>352425</xdr:rowOff>
    </xdr:to>
    <xdr:sp macro="" textlink="">
      <xdr:nvSpPr>
        <xdr:cNvPr id="17" name="Line 2"/>
        <xdr:cNvSpPr>
          <a:spLocks noChangeShapeType="1"/>
        </xdr:cNvSpPr>
      </xdr:nvSpPr>
      <xdr:spPr bwMode="auto">
        <a:xfrm>
          <a:off x="9591675" y="28575"/>
          <a:ext cx="0" cy="676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466725</xdr:colOff>
      <xdr:row>0</xdr:row>
      <xdr:rowOff>38100</xdr:rowOff>
    </xdr:from>
    <xdr:to>
      <xdr:col>17</xdr:col>
      <xdr:colOff>438150</xdr:colOff>
      <xdr:row>0</xdr:row>
      <xdr:rowOff>209550</xdr:rowOff>
    </xdr:to>
    <xdr:sp macro="" textlink="">
      <xdr:nvSpPr>
        <xdr:cNvPr id="18" name="Rectangle 5"/>
        <xdr:cNvSpPr>
          <a:spLocks noChangeArrowheads="1"/>
        </xdr:cNvSpPr>
      </xdr:nvSpPr>
      <xdr:spPr bwMode="auto">
        <a:xfrm>
          <a:off x="8448675" y="38100"/>
          <a:ext cx="1609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17</xdr:col>
      <xdr:colOff>600074</xdr:colOff>
      <xdr:row>0</xdr:row>
      <xdr:rowOff>28574</xdr:rowOff>
    </xdr:from>
    <xdr:to>
      <xdr:col>17</xdr:col>
      <xdr:colOff>1190625</xdr:colOff>
      <xdr:row>0</xdr:row>
      <xdr:rowOff>266699</xdr:rowOff>
    </xdr:to>
    <xdr:sp macro="" textlink="">
      <xdr:nvSpPr>
        <xdr:cNvPr id="19" name="Rectangle 7"/>
        <xdr:cNvSpPr>
          <a:spLocks noChangeArrowheads="1"/>
        </xdr:cNvSpPr>
      </xdr:nvSpPr>
      <xdr:spPr bwMode="auto">
        <a:xfrm>
          <a:off x="10220324" y="28574"/>
          <a:ext cx="590551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会計責任者</a:t>
          </a:r>
        </a:p>
      </xdr:txBody>
    </xdr:sp>
    <xdr:clientData/>
  </xdr:twoCellAnchor>
  <xdr:twoCellAnchor>
    <xdr:from>
      <xdr:col>14</xdr:col>
      <xdr:colOff>371475</xdr:colOff>
      <xdr:row>0</xdr:row>
      <xdr:rowOff>228600</xdr:rowOff>
    </xdr:from>
    <xdr:to>
      <xdr:col>17</xdr:col>
      <xdr:colOff>1200150</xdr:colOff>
      <xdr:row>0</xdr:row>
      <xdr:rowOff>238125</xdr:rowOff>
    </xdr:to>
    <xdr:cxnSp macro="">
      <xdr:nvCxnSpPr>
        <xdr:cNvPr id="20" name="直線コネクタ 19"/>
        <xdr:cNvCxnSpPr/>
      </xdr:nvCxnSpPr>
      <xdr:spPr bwMode="auto">
        <a:xfrm flipV="1">
          <a:off x="8353425" y="228600"/>
          <a:ext cx="2466975" cy="9525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14</xdr:col>
      <xdr:colOff>485775</xdr:colOff>
      <xdr:row>0</xdr:row>
      <xdr:rowOff>38100</xdr:rowOff>
    </xdr:from>
    <xdr:to>
      <xdr:col>17</xdr:col>
      <xdr:colOff>457200</xdr:colOff>
      <xdr:row>0</xdr:row>
      <xdr:rowOff>209550</xdr:rowOff>
    </xdr:to>
    <xdr:sp macro="" textlink="">
      <xdr:nvSpPr>
        <xdr:cNvPr id="21" name="Rectangle 5"/>
        <xdr:cNvSpPr>
          <a:spLocks noChangeArrowheads="1"/>
        </xdr:cNvSpPr>
      </xdr:nvSpPr>
      <xdr:spPr bwMode="auto">
        <a:xfrm>
          <a:off x="8467725" y="38100"/>
          <a:ext cx="1609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明朝"/>
              <a:ea typeface="ＭＳ Ｐ明朝"/>
            </a:rPr>
            <a:t>理事長</a:t>
          </a:r>
        </a:p>
      </xdr:txBody>
    </xdr:sp>
    <xdr:clientData/>
  </xdr:twoCellAnchor>
  <xdr:twoCellAnchor>
    <xdr:from>
      <xdr:col>17</xdr:col>
      <xdr:colOff>581025</xdr:colOff>
      <xdr:row>0</xdr:row>
      <xdr:rowOff>38100</xdr:rowOff>
    </xdr:from>
    <xdr:to>
      <xdr:col>17</xdr:col>
      <xdr:colOff>581025</xdr:colOff>
      <xdr:row>1</xdr:row>
      <xdr:rowOff>371475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>
          <a:off x="10201275" y="38100"/>
          <a:ext cx="0" cy="685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390525</xdr:colOff>
      <xdr:row>0</xdr:row>
      <xdr:rowOff>9525</xdr:rowOff>
    </xdr:from>
    <xdr:to>
      <xdr:col>15</xdr:col>
      <xdr:colOff>390525</xdr:colOff>
      <xdr:row>1</xdr:row>
      <xdr:rowOff>333375</xdr:rowOff>
    </xdr:to>
    <xdr:sp macro="" textlink="">
      <xdr:nvSpPr>
        <xdr:cNvPr id="23" name="Line 2"/>
        <xdr:cNvSpPr>
          <a:spLocks noChangeShapeType="1"/>
        </xdr:cNvSpPr>
      </xdr:nvSpPr>
      <xdr:spPr bwMode="auto">
        <a:xfrm>
          <a:off x="8963025" y="9525"/>
          <a:ext cx="0" cy="676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457200</xdr:colOff>
      <xdr:row>0</xdr:row>
      <xdr:rowOff>47625</xdr:rowOff>
    </xdr:from>
    <xdr:to>
      <xdr:col>16</xdr:col>
      <xdr:colOff>457200</xdr:colOff>
      <xdr:row>0</xdr:row>
      <xdr:rowOff>219075</xdr:rowOff>
    </xdr:to>
    <xdr:sp macro="" textlink="">
      <xdr:nvSpPr>
        <xdr:cNvPr id="24" name="Rectangle 6"/>
        <xdr:cNvSpPr>
          <a:spLocks noChangeArrowheads="1"/>
        </xdr:cNvSpPr>
      </xdr:nvSpPr>
      <xdr:spPr bwMode="auto">
        <a:xfrm>
          <a:off x="9029700" y="47625"/>
          <a:ext cx="5238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明朝"/>
              <a:ea typeface="ＭＳ Ｐ明朝"/>
            </a:rPr>
            <a:t>管理者</a:t>
          </a:r>
        </a:p>
      </xdr:txBody>
    </xdr:sp>
    <xdr:clientData/>
  </xdr:twoCellAnchor>
  <xdr:twoCellAnchor>
    <xdr:from>
      <xdr:col>0</xdr:col>
      <xdr:colOff>38100</xdr:colOff>
      <xdr:row>12</xdr:row>
      <xdr:rowOff>161925</xdr:rowOff>
    </xdr:from>
    <xdr:to>
      <xdr:col>0</xdr:col>
      <xdr:colOff>247650</xdr:colOff>
      <xdr:row>14</xdr:row>
      <xdr:rowOff>28575</xdr:rowOff>
    </xdr:to>
    <xdr:sp macro="" textlink="">
      <xdr:nvSpPr>
        <xdr:cNvPr id="25" name="正方形/長方形 24"/>
        <xdr:cNvSpPr/>
      </xdr:nvSpPr>
      <xdr:spPr bwMode="auto">
        <a:xfrm>
          <a:off x="38100" y="2628900"/>
          <a:ext cx="209550" cy="209550"/>
        </a:xfrm>
        <a:prstGeom prst="rect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19050</xdr:colOff>
      <xdr:row>34</xdr:row>
      <xdr:rowOff>66675</xdr:rowOff>
    </xdr:from>
    <xdr:to>
      <xdr:col>0</xdr:col>
      <xdr:colOff>228600</xdr:colOff>
      <xdr:row>35</xdr:row>
      <xdr:rowOff>104775</xdr:rowOff>
    </xdr:to>
    <xdr:sp macro="" textlink="">
      <xdr:nvSpPr>
        <xdr:cNvPr id="26" name="正方形/長方形 25"/>
        <xdr:cNvSpPr/>
      </xdr:nvSpPr>
      <xdr:spPr bwMode="auto">
        <a:xfrm>
          <a:off x="19050" y="6305550"/>
          <a:ext cx="209550" cy="209550"/>
        </a:xfrm>
        <a:prstGeom prst="rect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19050</xdr:colOff>
      <xdr:row>74</xdr:row>
      <xdr:rowOff>95250</xdr:rowOff>
    </xdr:from>
    <xdr:to>
      <xdr:col>0</xdr:col>
      <xdr:colOff>228600</xdr:colOff>
      <xdr:row>75</xdr:row>
      <xdr:rowOff>133350</xdr:rowOff>
    </xdr:to>
    <xdr:sp macro="" textlink="">
      <xdr:nvSpPr>
        <xdr:cNvPr id="27" name="正方形/長方形 26"/>
        <xdr:cNvSpPr/>
      </xdr:nvSpPr>
      <xdr:spPr bwMode="auto">
        <a:xfrm>
          <a:off x="19050" y="13192125"/>
          <a:ext cx="209550" cy="209550"/>
        </a:xfrm>
        <a:prstGeom prst="rect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19050</xdr:colOff>
      <xdr:row>111</xdr:row>
      <xdr:rowOff>114300</xdr:rowOff>
    </xdr:from>
    <xdr:to>
      <xdr:col>0</xdr:col>
      <xdr:colOff>228600</xdr:colOff>
      <xdr:row>112</xdr:row>
      <xdr:rowOff>152400</xdr:rowOff>
    </xdr:to>
    <xdr:sp macro="" textlink="">
      <xdr:nvSpPr>
        <xdr:cNvPr id="28" name="正方形/長方形 27"/>
        <xdr:cNvSpPr/>
      </xdr:nvSpPr>
      <xdr:spPr bwMode="auto">
        <a:xfrm>
          <a:off x="19050" y="19564350"/>
          <a:ext cx="209550" cy="209550"/>
        </a:xfrm>
        <a:prstGeom prst="rect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19050</xdr:colOff>
      <xdr:row>138</xdr:row>
      <xdr:rowOff>28575</xdr:rowOff>
    </xdr:from>
    <xdr:to>
      <xdr:col>0</xdr:col>
      <xdr:colOff>228600</xdr:colOff>
      <xdr:row>139</xdr:row>
      <xdr:rowOff>66675</xdr:rowOff>
    </xdr:to>
    <xdr:sp macro="" textlink="">
      <xdr:nvSpPr>
        <xdr:cNvPr id="29" name="正方形/長方形 28"/>
        <xdr:cNvSpPr/>
      </xdr:nvSpPr>
      <xdr:spPr bwMode="auto">
        <a:xfrm>
          <a:off x="19050" y="24117300"/>
          <a:ext cx="209550" cy="209550"/>
        </a:xfrm>
        <a:prstGeom prst="rect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371475</xdr:colOff>
      <xdr:row>0</xdr:row>
      <xdr:rowOff>19050</xdr:rowOff>
    </xdr:from>
    <xdr:to>
      <xdr:col>17</xdr:col>
      <xdr:colOff>1181100</xdr:colOff>
      <xdr:row>1</xdr:row>
      <xdr:rowOff>352425</xdr:rowOff>
    </xdr:to>
    <xdr:sp macro="" textlink="">
      <xdr:nvSpPr>
        <xdr:cNvPr id="30" name="Rectangle 1"/>
        <xdr:cNvSpPr>
          <a:spLocks noChangeArrowheads="1"/>
        </xdr:cNvSpPr>
      </xdr:nvSpPr>
      <xdr:spPr bwMode="auto">
        <a:xfrm>
          <a:off x="8353425" y="19050"/>
          <a:ext cx="2447925" cy="685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495300</xdr:colOff>
      <xdr:row>0</xdr:row>
      <xdr:rowOff>28575</xdr:rowOff>
    </xdr:from>
    <xdr:to>
      <xdr:col>16</xdr:col>
      <xdr:colOff>495300</xdr:colOff>
      <xdr:row>1</xdr:row>
      <xdr:rowOff>352425</xdr:rowOff>
    </xdr:to>
    <xdr:sp macro="" textlink="">
      <xdr:nvSpPr>
        <xdr:cNvPr id="31" name="Line 2"/>
        <xdr:cNvSpPr>
          <a:spLocks noChangeShapeType="1"/>
        </xdr:cNvSpPr>
      </xdr:nvSpPr>
      <xdr:spPr bwMode="auto">
        <a:xfrm>
          <a:off x="9591675" y="28575"/>
          <a:ext cx="0" cy="676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466725</xdr:colOff>
      <xdr:row>0</xdr:row>
      <xdr:rowOff>38100</xdr:rowOff>
    </xdr:from>
    <xdr:to>
      <xdr:col>17</xdr:col>
      <xdr:colOff>438150</xdr:colOff>
      <xdr:row>0</xdr:row>
      <xdr:rowOff>209550</xdr:rowOff>
    </xdr:to>
    <xdr:sp macro="" textlink="">
      <xdr:nvSpPr>
        <xdr:cNvPr id="32" name="Rectangle 5"/>
        <xdr:cNvSpPr>
          <a:spLocks noChangeArrowheads="1"/>
        </xdr:cNvSpPr>
      </xdr:nvSpPr>
      <xdr:spPr bwMode="auto">
        <a:xfrm>
          <a:off x="8448675" y="38100"/>
          <a:ext cx="1609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17</xdr:col>
      <xdr:colOff>600074</xdr:colOff>
      <xdr:row>0</xdr:row>
      <xdr:rowOff>28574</xdr:rowOff>
    </xdr:from>
    <xdr:to>
      <xdr:col>17</xdr:col>
      <xdr:colOff>1190625</xdr:colOff>
      <xdr:row>0</xdr:row>
      <xdr:rowOff>266699</xdr:rowOff>
    </xdr:to>
    <xdr:sp macro="" textlink="">
      <xdr:nvSpPr>
        <xdr:cNvPr id="33" name="Rectangle 7"/>
        <xdr:cNvSpPr>
          <a:spLocks noChangeArrowheads="1"/>
        </xdr:cNvSpPr>
      </xdr:nvSpPr>
      <xdr:spPr bwMode="auto">
        <a:xfrm>
          <a:off x="10220324" y="28574"/>
          <a:ext cx="590551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会計責任者</a:t>
          </a:r>
        </a:p>
      </xdr:txBody>
    </xdr:sp>
    <xdr:clientData/>
  </xdr:twoCellAnchor>
  <xdr:twoCellAnchor>
    <xdr:from>
      <xdr:col>14</xdr:col>
      <xdr:colOff>371475</xdr:colOff>
      <xdr:row>0</xdr:row>
      <xdr:rowOff>228600</xdr:rowOff>
    </xdr:from>
    <xdr:to>
      <xdr:col>17</xdr:col>
      <xdr:colOff>1200150</xdr:colOff>
      <xdr:row>0</xdr:row>
      <xdr:rowOff>238125</xdr:rowOff>
    </xdr:to>
    <xdr:cxnSp macro="">
      <xdr:nvCxnSpPr>
        <xdr:cNvPr id="34" name="直線コネクタ 33"/>
        <xdr:cNvCxnSpPr/>
      </xdr:nvCxnSpPr>
      <xdr:spPr bwMode="auto">
        <a:xfrm flipV="1">
          <a:off x="8353425" y="228600"/>
          <a:ext cx="2466975" cy="9525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14</xdr:col>
      <xdr:colOff>485775</xdr:colOff>
      <xdr:row>0</xdr:row>
      <xdr:rowOff>38100</xdr:rowOff>
    </xdr:from>
    <xdr:to>
      <xdr:col>17</xdr:col>
      <xdr:colOff>457200</xdr:colOff>
      <xdr:row>0</xdr:row>
      <xdr:rowOff>209550</xdr:rowOff>
    </xdr:to>
    <xdr:sp macro="" textlink="">
      <xdr:nvSpPr>
        <xdr:cNvPr id="35" name="Rectangle 5"/>
        <xdr:cNvSpPr>
          <a:spLocks noChangeArrowheads="1"/>
        </xdr:cNvSpPr>
      </xdr:nvSpPr>
      <xdr:spPr bwMode="auto">
        <a:xfrm>
          <a:off x="8467725" y="38100"/>
          <a:ext cx="1609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明朝"/>
              <a:ea typeface="ＭＳ Ｐ明朝"/>
            </a:rPr>
            <a:t>理事長</a:t>
          </a:r>
        </a:p>
      </xdr:txBody>
    </xdr:sp>
    <xdr:clientData/>
  </xdr:twoCellAnchor>
  <xdr:twoCellAnchor>
    <xdr:from>
      <xdr:col>17</xdr:col>
      <xdr:colOff>581025</xdr:colOff>
      <xdr:row>0</xdr:row>
      <xdr:rowOff>38100</xdr:rowOff>
    </xdr:from>
    <xdr:to>
      <xdr:col>17</xdr:col>
      <xdr:colOff>581025</xdr:colOff>
      <xdr:row>1</xdr:row>
      <xdr:rowOff>371475</xdr:rowOff>
    </xdr:to>
    <xdr:sp macro="" textlink="">
      <xdr:nvSpPr>
        <xdr:cNvPr id="36" name="Line 3"/>
        <xdr:cNvSpPr>
          <a:spLocks noChangeShapeType="1"/>
        </xdr:cNvSpPr>
      </xdr:nvSpPr>
      <xdr:spPr bwMode="auto">
        <a:xfrm>
          <a:off x="10201275" y="38100"/>
          <a:ext cx="0" cy="685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390525</xdr:colOff>
      <xdr:row>0</xdr:row>
      <xdr:rowOff>9525</xdr:rowOff>
    </xdr:from>
    <xdr:to>
      <xdr:col>15</xdr:col>
      <xdr:colOff>390525</xdr:colOff>
      <xdr:row>1</xdr:row>
      <xdr:rowOff>333375</xdr:rowOff>
    </xdr:to>
    <xdr:sp macro="" textlink="">
      <xdr:nvSpPr>
        <xdr:cNvPr id="37" name="Line 2"/>
        <xdr:cNvSpPr>
          <a:spLocks noChangeShapeType="1"/>
        </xdr:cNvSpPr>
      </xdr:nvSpPr>
      <xdr:spPr bwMode="auto">
        <a:xfrm>
          <a:off x="8963025" y="9525"/>
          <a:ext cx="0" cy="676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457200</xdr:colOff>
      <xdr:row>0</xdr:row>
      <xdr:rowOff>47625</xdr:rowOff>
    </xdr:from>
    <xdr:to>
      <xdr:col>16</xdr:col>
      <xdr:colOff>457200</xdr:colOff>
      <xdr:row>0</xdr:row>
      <xdr:rowOff>219075</xdr:rowOff>
    </xdr:to>
    <xdr:sp macro="" textlink="">
      <xdr:nvSpPr>
        <xdr:cNvPr id="38" name="Rectangle 6"/>
        <xdr:cNvSpPr>
          <a:spLocks noChangeArrowheads="1"/>
        </xdr:cNvSpPr>
      </xdr:nvSpPr>
      <xdr:spPr bwMode="auto">
        <a:xfrm>
          <a:off x="9029700" y="47625"/>
          <a:ext cx="5238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明朝"/>
              <a:ea typeface="ＭＳ Ｐ明朝"/>
            </a:rPr>
            <a:t>管理者</a:t>
          </a:r>
        </a:p>
      </xdr:txBody>
    </xdr:sp>
    <xdr:clientData/>
  </xdr:twoCellAnchor>
  <xdr:twoCellAnchor>
    <xdr:from>
      <xdr:col>0</xdr:col>
      <xdr:colOff>38100</xdr:colOff>
      <xdr:row>12</xdr:row>
      <xdr:rowOff>161925</xdr:rowOff>
    </xdr:from>
    <xdr:to>
      <xdr:col>0</xdr:col>
      <xdr:colOff>247650</xdr:colOff>
      <xdr:row>14</xdr:row>
      <xdr:rowOff>28575</xdr:rowOff>
    </xdr:to>
    <xdr:sp macro="" textlink="">
      <xdr:nvSpPr>
        <xdr:cNvPr id="39" name="正方形/長方形 38"/>
        <xdr:cNvSpPr/>
      </xdr:nvSpPr>
      <xdr:spPr bwMode="auto">
        <a:xfrm>
          <a:off x="38100" y="2628900"/>
          <a:ext cx="209550" cy="209550"/>
        </a:xfrm>
        <a:prstGeom prst="rect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19050</xdr:colOff>
      <xdr:row>34</xdr:row>
      <xdr:rowOff>66675</xdr:rowOff>
    </xdr:from>
    <xdr:to>
      <xdr:col>0</xdr:col>
      <xdr:colOff>228600</xdr:colOff>
      <xdr:row>35</xdr:row>
      <xdr:rowOff>104775</xdr:rowOff>
    </xdr:to>
    <xdr:sp macro="" textlink="">
      <xdr:nvSpPr>
        <xdr:cNvPr id="40" name="正方形/長方形 39"/>
        <xdr:cNvSpPr/>
      </xdr:nvSpPr>
      <xdr:spPr bwMode="auto">
        <a:xfrm>
          <a:off x="19050" y="6305550"/>
          <a:ext cx="209550" cy="209550"/>
        </a:xfrm>
        <a:prstGeom prst="rect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19050</xdr:colOff>
      <xdr:row>74</xdr:row>
      <xdr:rowOff>95250</xdr:rowOff>
    </xdr:from>
    <xdr:to>
      <xdr:col>0</xdr:col>
      <xdr:colOff>228600</xdr:colOff>
      <xdr:row>75</xdr:row>
      <xdr:rowOff>133350</xdr:rowOff>
    </xdr:to>
    <xdr:sp macro="" textlink="">
      <xdr:nvSpPr>
        <xdr:cNvPr id="41" name="正方形/長方形 40"/>
        <xdr:cNvSpPr/>
      </xdr:nvSpPr>
      <xdr:spPr bwMode="auto">
        <a:xfrm>
          <a:off x="19050" y="13192125"/>
          <a:ext cx="209550" cy="209550"/>
        </a:xfrm>
        <a:prstGeom prst="rect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19050</xdr:colOff>
      <xdr:row>111</xdr:row>
      <xdr:rowOff>114300</xdr:rowOff>
    </xdr:from>
    <xdr:to>
      <xdr:col>0</xdr:col>
      <xdr:colOff>228600</xdr:colOff>
      <xdr:row>112</xdr:row>
      <xdr:rowOff>152400</xdr:rowOff>
    </xdr:to>
    <xdr:sp macro="" textlink="">
      <xdr:nvSpPr>
        <xdr:cNvPr id="42" name="正方形/長方形 41"/>
        <xdr:cNvSpPr/>
      </xdr:nvSpPr>
      <xdr:spPr bwMode="auto">
        <a:xfrm>
          <a:off x="19050" y="19564350"/>
          <a:ext cx="209550" cy="209550"/>
        </a:xfrm>
        <a:prstGeom prst="rect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19050</xdr:colOff>
      <xdr:row>138</xdr:row>
      <xdr:rowOff>28575</xdr:rowOff>
    </xdr:from>
    <xdr:to>
      <xdr:col>0</xdr:col>
      <xdr:colOff>228600</xdr:colOff>
      <xdr:row>139</xdr:row>
      <xdr:rowOff>66675</xdr:rowOff>
    </xdr:to>
    <xdr:sp macro="" textlink="">
      <xdr:nvSpPr>
        <xdr:cNvPr id="43" name="正方形/長方形 42"/>
        <xdr:cNvSpPr/>
      </xdr:nvSpPr>
      <xdr:spPr bwMode="auto">
        <a:xfrm>
          <a:off x="19050" y="24117300"/>
          <a:ext cx="209550" cy="209550"/>
        </a:xfrm>
        <a:prstGeom prst="rect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0"/>
  <sheetViews>
    <sheetView showZeros="0" workbookViewId="0">
      <selection activeCell="F161" sqref="F161"/>
    </sheetView>
  </sheetViews>
  <sheetFormatPr defaultRowHeight="13.5"/>
  <cols>
    <col min="1" max="1" width="3.75" style="126" customWidth="1"/>
    <col min="2" max="2" width="3.375" style="127" customWidth="1"/>
    <col min="3" max="3" width="3.375" style="1" customWidth="1"/>
    <col min="4" max="4" width="1.875" style="1" customWidth="1"/>
    <col min="5" max="5" width="20.625" style="1" customWidth="1"/>
    <col min="6" max="6" width="9.75" style="1" customWidth="1"/>
    <col min="7" max="15" width="7.75" style="1" customWidth="1"/>
    <col min="16" max="17" width="6.875" style="1" customWidth="1"/>
    <col min="18" max="18" width="18.5" style="6" customWidth="1"/>
    <col min="19" max="16384" width="9" style="1"/>
  </cols>
  <sheetData>
    <row r="1" spans="1:18" ht="27.75" customHeight="1"/>
    <row r="2" spans="1:18" ht="31.5" customHeight="1">
      <c r="C2" s="142" t="s">
        <v>212</v>
      </c>
      <c r="D2" s="142"/>
      <c r="E2" s="142"/>
      <c r="F2" s="142"/>
      <c r="G2" s="142"/>
      <c r="H2" s="142"/>
    </row>
    <row r="3" spans="1:18">
      <c r="E3" s="212" t="s">
        <v>210</v>
      </c>
      <c r="F3" s="212"/>
      <c r="G3" s="213"/>
      <c r="H3" s="213"/>
      <c r="I3" s="213"/>
      <c r="J3" s="213"/>
      <c r="P3" s="214" t="s">
        <v>139</v>
      </c>
      <c r="Q3" s="214"/>
      <c r="R3" s="214"/>
    </row>
    <row r="4" spans="1:18">
      <c r="C4" s="2"/>
      <c r="D4" s="2"/>
      <c r="E4" s="2"/>
      <c r="F4" s="2"/>
      <c r="G4" s="2"/>
      <c r="H4" s="2"/>
      <c r="I4" s="2"/>
      <c r="J4" s="2" t="s">
        <v>106</v>
      </c>
      <c r="K4" s="2"/>
      <c r="L4" s="2"/>
      <c r="M4" s="2"/>
      <c r="N4" s="2"/>
      <c r="O4" s="2"/>
      <c r="P4" s="2"/>
      <c r="Q4" s="2"/>
      <c r="R4" s="15" t="s">
        <v>97</v>
      </c>
    </row>
    <row r="5" spans="1:18">
      <c r="C5" s="215" t="s">
        <v>0</v>
      </c>
      <c r="D5" s="216"/>
      <c r="E5" s="217"/>
      <c r="F5" s="221" t="s">
        <v>1</v>
      </c>
      <c r="G5" s="223" t="s">
        <v>2</v>
      </c>
      <c r="H5" s="225" t="s">
        <v>109</v>
      </c>
      <c r="I5" s="226"/>
      <c r="J5" s="227"/>
      <c r="K5" s="228"/>
      <c r="L5" s="223" t="s">
        <v>120</v>
      </c>
      <c r="M5" s="186" t="s">
        <v>140</v>
      </c>
      <c r="N5" s="186" t="s">
        <v>142</v>
      </c>
      <c r="O5" s="229" t="s">
        <v>121</v>
      </c>
      <c r="P5" s="230"/>
      <c r="Q5" s="231"/>
      <c r="R5" s="232" t="s">
        <v>138</v>
      </c>
    </row>
    <row r="6" spans="1:18">
      <c r="B6" s="128"/>
      <c r="C6" s="218"/>
      <c r="D6" s="219"/>
      <c r="E6" s="220"/>
      <c r="F6" s="222"/>
      <c r="G6" s="224"/>
      <c r="H6" s="167" t="s">
        <v>108</v>
      </c>
      <c r="I6" s="168" t="s">
        <v>107</v>
      </c>
      <c r="J6" s="169" t="s">
        <v>110</v>
      </c>
      <c r="K6" s="170" t="s">
        <v>134</v>
      </c>
      <c r="L6" s="224"/>
      <c r="M6" s="187" t="s">
        <v>141</v>
      </c>
      <c r="N6" s="187" t="s">
        <v>143</v>
      </c>
      <c r="O6" s="182" t="s">
        <v>150</v>
      </c>
      <c r="P6" s="171" t="s">
        <v>122</v>
      </c>
      <c r="Q6" s="172" t="s">
        <v>149</v>
      </c>
      <c r="R6" s="232"/>
    </row>
    <row r="7" spans="1:18" s="5" customFormat="1" ht="13.5" customHeight="1">
      <c r="A7" s="233">
        <v>1</v>
      </c>
      <c r="B7" s="43"/>
      <c r="C7" s="18"/>
      <c r="D7" s="234" t="s">
        <v>99</v>
      </c>
      <c r="E7" s="235"/>
      <c r="F7" s="43">
        <f>SUM(F8:F12)</f>
        <v>10000</v>
      </c>
      <c r="G7" s="43">
        <f t="shared" ref="G7:Q7" si="0">SUM(G8:G11)</f>
        <v>0</v>
      </c>
      <c r="H7" s="43">
        <f t="shared" si="0"/>
        <v>10000</v>
      </c>
      <c r="I7" s="44">
        <f t="shared" si="0"/>
        <v>2000</v>
      </c>
      <c r="J7" s="45">
        <f t="shared" si="0"/>
        <v>3000</v>
      </c>
      <c r="K7" s="46">
        <f t="shared" si="0"/>
        <v>5000</v>
      </c>
      <c r="L7" s="43">
        <f t="shared" si="0"/>
        <v>0</v>
      </c>
      <c r="M7" s="43"/>
      <c r="N7" s="43">
        <f t="shared" ref="N7" si="1">SUM(N8:N11)</f>
        <v>0</v>
      </c>
      <c r="O7" s="43">
        <f t="shared" si="0"/>
        <v>0</v>
      </c>
      <c r="P7" s="112">
        <f t="shared" si="0"/>
        <v>0</v>
      </c>
      <c r="Q7" s="46">
        <f t="shared" si="0"/>
        <v>0</v>
      </c>
      <c r="R7" s="7"/>
    </row>
    <row r="8" spans="1:18">
      <c r="A8" s="233"/>
      <c r="B8" s="47" t="s">
        <v>157</v>
      </c>
      <c r="C8" s="19"/>
      <c r="D8" s="20"/>
      <c r="E8" s="21" t="s">
        <v>111</v>
      </c>
      <c r="F8" s="47">
        <f t="shared" ref="F8:F71" si="2">SUM(G8:H8,L8:O8)</f>
        <v>6000</v>
      </c>
      <c r="G8" s="47"/>
      <c r="H8" s="47">
        <f t="shared" ref="H8:H79" si="3">SUM(I8:K8)</f>
        <v>6000</v>
      </c>
      <c r="I8" s="48">
        <v>1200</v>
      </c>
      <c r="J8" s="93">
        <v>1800</v>
      </c>
      <c r="K8" s="94">
        <v>3000</v>
      </c>
      <c r="L8" s="47"/>
      <c r="M8" s="47"/>
      <c r="N8" s="47"/>
      <c r="O8" s="47"/>
      <c r="P8" s="113"/>
      <c r="Q8" s="50"/>
      <c r="R8" s="8"/>
    </row>
    <row r="9" spans="1:18">
      <c r="A9" s="233"/>
      <c r="B9" s="47" t="s">
        <v>158</v>
      </c>
      <c r="C9" s="19" t="s">
        <v>3</v>
      </c>
      <c r="D9" s="20"/>
      <c r="E9" s="21" t="s">
        <v>112</v>
      </c>
      <c r="F9" s="47">
        <f t="shared" si="2"/>
        <v>2200</v>
      </c>
      <c r="G9" s="47"/>
      <c r="H9" s="47">
        <f t="shared" si="3"/>
        <v>2200</v>
      </c>
      <c r="I9" s="48">
        <v>450</v>
      </c>
      <c r="J9" s="49">
        <v>650</v>
      </c>
      <c r="K9" s="50">
        <v>1100</v>
      </c>
      <c r="L9" s="47"/>
      <c r="M9" s="47"/>
      <c r="N9" s="47"/>
      <c r="O9" s="47"/>
      <c r="P9" s="113"/>
      <c r="Q9" s="50"/>
      <c r="R9" s="8"/>
    </row>
    <row r="10" spans="1:18">
      <c r="A10" s="233"/>
      <c r="B10" s="47" t="s">
        <v>159</v>
      </c>
      <c r="C10" s="19"/>
      <c r="D10" s="20"/>
      <c r="E10" s="21" t="s">
        <v>113</v>
      </c>
      <c r="F10" s="47">
        <f t="shared" si="2"/>
        <v>300</v>
      </c>
      <c r="G10" s="47"/>
      <c r="H10" s="47">
        <f t="shared" si="3"/>
        <v>300</v>
      </c>
      <c r="I10" s="48">
        <v>70</v>
      </c>
      <c r="J10" s="49">
        <v>80</v>
      </c>
      <c r="K10" s="50">
        <v>150</v>
      </c>
      <c r="L10" s="47"/>
      <c r="M10" s="47"/>
      <c r="N10" s="47"/>
      <c r="O10" s="47"/>
      <c r="P10" s="113"/>
      <c r="Q10" s="50"/>
      <c r="R10" s="8"/>
    </row>
    <row r="11" spans="1:18">
      <c r="A11" s="233"/>
      <c r="B11" s="47" t="s">
        <v>161</v>
      </c>
      <c r="C11" s="19" t="s">
        <v>8</v>
      </c>
      <c r="D11" s="20"/>
      <c r="E11" s="21" t="s">
        <v>114</v>
      </c>
      <c r="F11" s="47">
        <f t="shared" si="2"/>
        <v>1500</v>
      </c>
      <c r="G11" s="47"/>
      <c r="H11" s="47">
        <f t="shared" si="3"/>
        <v>1500</v>
      </c>
      <c r="I11" s="48">
        <v>280</v>
      </c>
      <c r="J11" s="49">
        <v>470</v>
      </c>
      <c r="K11" s="50">
        <v>750</v>
      </c>
      <c r="L11" s="47"/>
      <c r="M11" s="47"/>
      <c r="N11" s="47"/>
      <c r="O11" s="47"/>
      <c r="P11" s="113"/>
      <c r="Q11" s="50"/>
      <c r="R11" s="8"/>
    </row>
    <row r="12" spans="1:18">
      <c r="A12" s="233"/>
      <c r="B12" s="52"/>
      <c r="C12" s="19"/>
      <c r="D12" s="22"/>
      <c r="E12" s="23"/>
      <c r="F12" s="51">
        <f t="shared" si="2"/>
        <v>0</v>
      </c>
      <c r="G12" s="52"/>
      <c r="H12" s="51">
        <f t="shared" si="3"/>
        <v>0</v>
      </c>
      <c r="I12" s="53"/>
      <c r="J12" s="54"/>
      <c r="K12" s="55"/>
      <c r="L12" s="52"/>
      <c r="M12" s="52"/>
      <c r="N12" s="52"/>
      <c r="O12" s="52"/>
      <c r="P12" s="114"/>
      <c r="Q12" s="55"/>
      <c r="R12" s="9"/>
    </row>
    <row r="13" spans="1:18" s="5" customFormat="1">
      <c r="A13" s="233"/>
      <c r="B13" s="56"/>
      <c r="C13" s="24"/>
      <c r="D13" s="236" t="s">
        <v>100</v>
      </c>
      <c r="E13" s="237"/>
      <c r="F13" s="56">
        <f t="shared" si="2"/>
        <v>10000</v>
      </c>
      <c r="G13" s="56">
        <f t="shared" ref="G13:O13" si="4">SUM(G7)</f>
        <v>0</v>
      </c>
      <c r="H13" s="56">
        <f t="shared" si="4"/>
        <v>10000</v>
      </c>
      <c r="I13" s="57">
        <f t="shared" si="4"/>
        <v>2000</v>
      </c>
      <c r="J13" s="58">
        <f t="shared" si="4"/>
        <v>3000</v>
      </c>
      <c r="K13" s="59">
        <f t="shared" si="4"/>
        <v>5000</v>
      </c>
      <c r="L13" s="56">
        <f t="shared" si="4"/>
        <v>0</v>
      </c>
      <c r="M13" s="56"/>
      <c r="N13" s="56">
        <f t="shared" ref="N13" si="5">SUM(N7)</f>
        <v>0</v>
      </c>
      <c r="O13" s="56">
        <f t="shared" si="4"/>
        <v>0</v>
      </c>
      <c r="P13" s="115">
        <f t="shared" ref="P13:Q13" si="6">SUM(P7)</f>
        <v>0</v>
      </c>
      <c r="Q13" s="59">
        <f t="shared" si="6"/>
        <v>0</v>
      </c>
      <c r="R13" s="14"/>
    </row>
    <row r="14" spans="1:18" s="5" customFormat="1">
      <c r="A14" s="233"/>
      <c r="B14" s="43"/>
      <c r="C14" s="18"/>
      <c r="D14" s="238" t="s">
        <v>101</v>
      </c>
      <c r="E14" s="239"/>
      <c r="F14" s="43">
        <f t="shared" si="2"/>
        <v>10000</v>
      </c>
      <c r="G14" s="43">
        <f>SUM(G15:G18)</f>
        <v>0</v>
      </c>
      <c r="H14" s="43">
        <f t="shared" si="3"/>
        <v>10000</v>
      </c>
      <c r="I14" s="44">
        <f>SUM(I15:I18)</f>
        <v>2000</v>
      </c>
      <c r="J14" s="45">
        <f>SUM(J15:J19)</f>
        <v>3000</v>
      </c>
      <c r="K14" s="46">
        <f>SUM(K15:K19)</f>
        <v>5000</v>
      </c>
      <c r="L14" s="43"/>
      <c r="M14" s="43"/>
      <c r="N14" s="43"/>
      <c r="O14" s="43"/>
      <c r="P14" s="112"/>
      <c r="Q14" s="46"/>
      <c r="R14" s="7"/>
    </row>
    <row r="15" spans="1:18">
      <c r="A15" s="233"/>
      <c r="B15" s="47" t="s">
        <v>162</v>
      </c>
      <c r="C15" s="19"/>
      <c r="D15" s="20"/>
      <c r="E15" s="21" t="s">
        <v>123</v>
      </c>
      <c r="F15" s="47">
        <f t="shared" si="2"/>
        <v>6000</v>
      </c>
      <c r="G15" s="47"/>
      <c r="H15" s="47">
        <f t="shared" si="3"/>
        <v>6000</v>
      </c>
      <c r="I15" s="48">
        <v>1200</v>
      </c>
      <c r="J15" s="93">
        <v>1800</v>
      </c>
      <c r="K15" s="94">
        <v>3000</v>
      </c>
      <c r="L15" s="47"/>
      <c r="M15" s="47"/>
      <c r="N15" s="47"/>
      <c r="O15" s="47"/>
      <c r="P15" s="113"/>
      <c r="Q15" s="50"/>
      <c r="R15" s="8"/>
    </row>
    <row r="16" spans="1:18">
      <c r="A16" s="233"/>
      <c r="B16" s="47" t="s">
        <v>163</v>
      </c>
      <c r="C16" s="19" t="s">
        <v>20</v>
      </c>
      <c r="D16" s="20"/>
      <c r="E16" s="21" t="s">
        <v>124</v>
      </c>
      <c r="F16" s="47">
        <f t="shared" si="2"/>
        <v>2200</v>
      </c>
      <c r="G16" s="47"/>
      <c r="H16" s="47">
        <f t="shared" si="3"/>
        <v>2200</v>
      </c>
      <c r="I16" s="48">
        <v>450</v>
      </c>
      <c r="J16" s="49">
        <v>650</v>
      </c>
      <c r="K16" s="50">
        <v>1100</v>
      </c>
      <c r="L16" s="47"/>
      <c r="M16" s="47"/>
      <c r="N16" s="47"/>
      <c r="O16" s="47"/>
      <c r="P16" s="113"/>
      <c r="Q16" s="50"/>
      <c r="R16" s="8"/>
    </row>
    <row r="17" spans="1:18">
      <c r="A17" s="233"/>
      <c r="B17" s="47" t="s">
        <v>164</v>
      </c>
      <c r="C17" s="19"/>
      <c r="D17" s="20"/>
      <c r="E17" s="21" t="s">
        <v>125</v>
      </c>
      <c r="F17" s="47">
        <f t="shared" si="2"/>
        <v>300</v>
      </c>
      <c r="G17" s="47"/>
      <c r="H17" s="47">
        <f t="shared" si="3"/>
        <v>300</v>
      </c>
      <c r="I17" s="48">
        <v>70</v>
      </c>
      <c r="J17" s="49">
        <v>80</v>
      </c>
      <c r="K17" s="50">
        <v>150</v>
      </c>
      <c r="L17" s="47"/>
      <c r="M17" s="47"/>
      <c r="N17" s="47"/>
      <c r="O17" s="47"/>
      <c r="P17" s="113"/>
      <c r="Q17" s="50"/>
      <c r="R17" s="8"/>
    </row>
    <row r="18" spans="1:18">
      <c r="A18" s="233"/>
      <c r="B18" s="47" t="s">
        <v>165</v>
      </c>
      <c r="C18" s="19" t="s">
        <v>83</v>
      </c>
      <c r="D18" s="20"/>
      <c r="E18" s="21" t="s">
        <v>126</v>
      </c>
      <c r="F18" s="47">
        <f t="shared" si="2"/>
        <v>1500</v>
      </c>
      <c r="G18" s="47"/>
      <c r="H18" s="47">
        <f t="shared" si="3"/>
        <v>1500</v>
      </c>
      <c r="I18" s="48">
        <v>280</v>
      </c>
      <c r="J18" s="49">
        <v>470</v>
      </c>
      <c r="K18" s="50">
        <v>750</v>
      </c>
      <c r="L18" s="47"/>
      <c r="M18" s="47"/>
      <c r="N18" s="47"/>
      <c r="O18" s="47"/>
      <c r="P18" s="113"/>
      <c r="Q18" s="50"/>
      <c r="R18" s="8"/>
    </row>
    <row r="19" spans="1:18">
      <c r="A19" s="233"/>
      <c r="B19" s="60"/>
      <c r="C19" s="19"/>
      <c r="D19" s="22"/>
      <c r="E19" s="23"/>
      <c r="F19" s="60">
        <f t="shared" si="2"/>
        <v>0</v>
      </c>
      <c r="G19" s="60"/>
      <c r="H19" s="60">
        <f t="shared" si="3"/>
        <v>0</v>
      </c>
      <c r="I19" s="61"/>
      <c r="J19" s="62"/>
      <c r="K19" s="63"/>
      <c r="L19" s="60"/>
      <c r="M19" s="60"/>
      <c r="N19" s="60"/>
      <c r="O19" s="60"/>
      <c r="P19" s="116"/>
      <c r="Q19" s="63"/>
      <c r="R19" s="9"/>
    </row>
    <row r="20" spans="1:18" s="5" customFormat="1">
      <c r="A20" s="233"/>
      <c r="B20" s="56"/>
      <c r="C20" s="25"/>
      <c r="D20" s="236" t="s">
        <v>102</v>
      </c>
      <c r="E20" s="237"/>
      <c r="F20" s="56">
        <f t="shared" si="2"/>
        <v>10000</v>
      </c>
      <c r="G20" s="56">
        <f t="shared" ref="G20:O20" si="7">SUM(G14)</f>
        <v>0</v>
      </c>
      <c r="H20" s="56">
        <f t="shared" si="7"/>
        <v>10000</v>
      </c>
      <c r="I20" s="57">
        <f t="shared" si="7"/>
        <v>2000</v>
      </c>
      <c r="J20" s="58">
        <f t="shared" si="7"/>
        <v>3000</v>
      </c>
      <c r="K20" s="59">
        <f t="shared" si="7"/>
        <v>5000</v>
      </c>
      <c r="L20" s="56">
        <f t="shared" si="7"/>
        <v>0</v>
      </c>
      <c r="M20" s="56"/>
      <c r="N20" s="56">
        <f t="shared" ref="N20" si="8">SUM(N14)</f>
        <v>0</v>
      </c>
      <c r="O20" s="56">
        <f t="shared" si="7"/>
        <v>0</v>
      </c>
      <c r="P20" s="115">
        <f t="shared" ref="P20:Q20" si="9">SUM(P14)</f>
        <v>0</v>
      </c>
      <c r="Q20" s="59">
        <f t="shared" si="9"/>
        <v>0</v>
      </c>
      <c r="R20" s="14"/>
    </row>
    <row r="21" spans="1:18" s="5" customFormat="1">
      <c r="A21" s="233"/>
      <c r="B21" s="56"/>
      <c r="C21" s="24"/>
      <c r="D21" s="240" t="s">
        <v>103</v>
      </c>
      <c r="E21" s="241"/>
      <c r="F21" s="56">
        <f t="shared" si="2"/>
        <v>0</v>
      </c>
      <c r="G21" s="56">
        <f>G13-G20</f>
        <v>0</v>
      </c>
      <c r="H21" s="56">
        <f t="shared" si="3"/>
        <v>0</v>
      </c>
      <c r="I21" s="57">
        <f>I13-I20</f>
        <v>0</v>
      </c>
      <c r="J21" s="58">
        <f>J13-J20</f>
        <v>0</v>
      </c>
      <c r="K21" s="59">
        <f>K13-K20</f>
        <v>0</v>
      </c>
      <c r="L21" s="56">
        <f>L13-L20</f>
        <v>0</v>
      </c>
      <c r="M21" s="56"/>
      <c r="N21" s="56">
        <f>N13-N20</f>
        <v>0</v>
      </c>
      <c r="O21" s="56">
        <f>O13-O20</f>
        <v>0</v>
      </c>
      <c r="P21" s="115">
        <f>P13-P20</f>
        <v>0</v>
      </c>
      <c r="Q21" s="59">
        <f>Q13-Q20</f>
        <v>0</v>
      </c>
      <c r="R21" s="14"/>
    </row>
    <row r="22" spans="1:18">
      <c r="A22" s="233">
        <v>2</v>
      </c>
      <c r="B22" s="64" t="s">
        <v>157</v>
      </c>
      <c r="C22" s="19"/>
      <c r="D22" s="238" t="s">
        <v>104</v>
      </c>
      <c r="E22" s="239"/>
      <c r="F22" s="47">
        <f t="shared" si="2"/>
        <v>0</v>
      </c>
      <c r="G22" s="47"/>
      <c r="H22" s="47">
        <f t="shared" si="3"/>
        <v>0</v>
      </c>
      <c r="I22" s="48"/>
      <c r="J22" s="49" t="s">
        <v>106</v>
      </c>
      <c r="K22" s="50" t="s">
        <v>106</v>
      </c>
      <c r="L22" s="47"/>
      <c r="M22" s="47"/>
      <c r="N22" s="64"/>
      <c r="O22" s="64"/>
      <c r="P22" s="117"/>
      <c r="Q22" s="67"/>
      <c r="R22" s="11"/>
    </row>
    <row r="23" spans="1:18">
      <c r="A23" s="233"/>
      <c r="B23" s="64" t="s">
        <v>158</v>
      </c>
      <c r="C23" s="19" t="s">
        <v>3</v>
      </c>
      <c r="D23" s="26" t="s">
        <v>4</v>
      </c>
      <c r="E23" s="27"/>
      <c r="F23" s="47">
        <f t="shared" si="2"/>
        <v>0</v>
      </c>
      <c r="G23" s="64"/>
      <c r="H23" s="47">
        <f t="shared" si="3"/>
        <v>0</v>
      </c>
      <c r="I23" s="65"/>
      <c r="J23" s="66"/>
      <c r="K23" s="67"/>
      <c r="L23" s="64"/>
      <c r="M23" s="64"/>
      <c r="N23" s="64"/>
      <c r="O23" s="64"/>
      <c r="P23" s="117"/>
      <c r="Q23" s="67"/>
      <c r="R23" s="12"/>
    </row>
    <row r="24" spans="1:18">
      <c r="A24" s="233"/>
      <c r="B24" s="64" t="s">
        <v>159</v>
      </c>
      <c r="C24" s="19"/>
      <c r="D24" s="26" t="s">
        <v>5</v>
      </c>
      <c r="E24" s="27"/>
      <c r="F24" s="47">
        <f t="shared" si="2"/>
        <v>0</v>
      </c>
      <c r="G24" s="64"/>
      <c r="H24" s="47">
        <f t="shared" si="3"/>
        <v>0</v>
      </c>
      <c r="I24" s="65"/>
      <c r="J24" s="66"/>
      <c r="K24" s="67"/>
      <c r="L24" s="64"/>
      <c r="M24" s="64"/>
      <c r="N24" s="64"/>
      <c r="O24" s="64"/>
      <c r="P24" s="117"/>
      <c r="Q24" s="67"/>
      <c r="R24" s="12"/>
    </row>
    <row r="25" spans="1:18" s="5" customFormat="1">
      <c r="A25" s="233"/>
      <c r="B25" s="64" t="s">
        <v>161</v>
      </c>
      <c r="C25" s="18"/>
      <c r="D25" s="26" t="s">
        <v>105</v>
      </c>
      <c r="E25" s="27"/>
      <c r="F25" s="43">
        <f t="shared" si="2"/>
        <v>51930</v>
      </c>
      <c r="G25" s="68"/>
      <c r="H25" s="43">
        <f t="shared" si="3"/>
        <v>46830</v>
      </c>
      <c r="I25" s="69">
        <f t="shared" ref="I25:Q25" si="10">SUM(I26:I31)</f>
        <v>16500</v>
      </c>
      <c r="J25" s="70">
        <f t="shared" si="10"/>
        <v>8030</v>
      </c>
      <c r="K25" s="71">
        <f t="shared" si="10"/>
        <v>22300</v>
      </c>
      <c r="L25" s="68">
        <f t="shared" si="10"/>
        <v>1000</v>
      </c>
      <c r="M25" s="68">
        <f t="shared" si="10"/>
        <v>4100</v>
      </c>
      <c r="N25" s="68">
        <f t="shared" si="10"/>
        <v>0</v>
      </c>
      <c r="O25" s="68">
        <f t="shared" si="10"/>
        <v>0</v>
      </c>
      <c r="P25" s="118">
        <f t="shared" si="10"/>
        <v>0</v>
      </c>
      <c r="Q25" s="71">
        <f t="shared" si="10"/>
        <v>0</v>
      </c>
      <c r="R25" s="13"/>
    </row>
    <row r="26" spans="1:18">
      <c r="A26" s="233"/>
      <c r="B26" s="64" t="s">
        <v>162</v>
      </c>
      <c r="C26" s="19"/>
      <c r="D26" s="28"/>
      <c r="E26" s="132" t="s">
        <v>208</v>
      </c>
      <c r="F26" s="47">
        <f t="shared" si="2"/>
        <v>16500</v>
      </c>
      <c r="G26" s="64"/>
      <c r="H26" s="47">
        <f t="shared" si="3"/>
        <v>16500</v>
      </c>
      <c r="I26" s="98">
        <v>16500</v>
      </c>
      <c r="J26" s="66"/>
      <c r="K26" s="67"/>
      <c r="L26" s="64"/>
      <c r="M26" s="64"/>
      <c r="N26" s="64"/>
      <c r="O26" s="64"/>
      <c r="P26" s="117"/>
      <c r="Q26" s="67"/>
      <c r="R26" s="106"/>
    </row>
    <row r="27" spans="1:18">
      <c r="A27" s="233"/>
      <c r="B27" s="64" t="s">
        <v>163</v>
      </c>
      <c r="C27" s="19" t="s">
        <v>8</v>
      </c>
      <c r="D27" s="28"/>
      <c r="E27" s="132" t="s">
        <v>209</v>
      </c>
      <c r="F27" s="47">
        <f t="shared" si="2"/>
        <v>34400</v>
      </c>
      <c r="G27" s="64"/>
      <c r="H27" s="47">
        <f>SUM(I27:K27)</f>
        <v>30300</v>
      </c>
      <c r="I27" s="65"/>
      <c r="J27" s="96">
        <v>8000</v>
      </c>
      <c r="K27" s="95">
        <v>22300</v>
      </c>
      <c r="L27" s="64"/>
      <c r="M27" s="64">
        <v>4100</v>
      </c>
      <c r="N27" s="64"/>
      <c r="O27" s="64"/>
      <c r="P27" s="117"/>
      <c r="Q27" s="67"/>
      <c r="R27" s="105"/>
    </row>
    <row r="28" spans="1:18">
      <c r="A28" s="233"/>
      <c r="B28" s="64" t="s">
        <v>164</v>
      </c>
      <c r="C28" s="19"/>
      <c r="D28" s="28"/>
      <c r="E28" s="138" t="s">
        <v>204</v>
      </c>
      <c r="F28" s="47">
        <f t="shared" si="2"/>
        <v>1000</v>
      </c>
      <c r="G28" s="64"/>
      <c r="H28" s="47">
        <f t="shared" ref="H28:H31" si="11">SUM(I28:K28)</f>
        <v>0</v>
      </c>
      <c r="I28" s="65"/>
      <c r="J28" s="66"/>
      <c r="K28" s="67"/>
      <c r="L28" s="97">
        <v>1000</v>
      </c>
      <c r="M28" s="64"/>
      <c r="N28" s="64"/>
      <c r="O28" s="64"/>
      <c r="P28" s="117"/>
      <c r="Q28" s="67"/>
      <c r="R28" s="8"/>
    </row>
    <row r="29" spans="1:18">
      <c r="A29" s="233"/>
      <c r="B29" s="64" t="s">
        <v>165</v>
      </c>
      <c r="C29" s="19"/>
      <c r="D29" s="28"/>
      <c r="E29" s="138" t="s">
        <v>205</v>
      </c>
      <c r="F29" s="47">
        <f t="shared" si="2"/>
        <v>0</v>
      </c>
      <c r="G29" s="64"/>
      <c r="H29" s="47">
        <f t="shared" si="11"/>
        <v>0</v>
      </c>
      <c r="I29" s="65"/>
      <c r="J29" s="66"/>
      <c r="K29" s="67"/>
      <c r="L29" s="64"/>
      <c r="M29" s="64"/>
      <c r="N29" s="64"/>
      <c r="O29" s="64"/>
      <c r="P29" s="117"/>
      <c r="Q29" s="67"/>
      <c r="R29" s="12"/>
    </row>
    <row r="30" spans="1:18">
      <c r="A30" s="233"/>
      <c r="B30" s="64" t="s">
        <v>166</v>
      </c>
      <c r="C30" s="19"/>
      <c r="D30" s="28"/>
      <c r="E30" s="138" t="s">
        <v>206</v>
      </c>
      <c r="F30" s="47">
        <f t="shared" si="2"/>
        <v>0</v>
      </c>
      <c r="G30" s="64"/>
      <c r="H30" s="47">
        <f t="shared" si="11"/>
        <v>0</v>
      </c>
      <c r="I30" s="65"/>
      <c r="J30" s="66"/>
      <c r="K30" s="67"/>
      <c r="L30" s="64"/>
      <c r="M30" s="64"/>
      <c r="N30" s="64"/>
      <c r="O30" s="64"/>
      <c r="P30" s="117"/>
      <c r="Q30" s="67"/>
      <c r="R30" s="12"/>
    </row>
    <row r="31" spans="1:18">
      <c r="A31" s="233"/>
      <c r="B31" s="64" t="s">
        <v>152</v>
      </c>
      <c r="C31" s="19"/>
      <c r="D31" s="28"/>
      <c r="E31" s="138" t="s">
        <v>207</v>
      </c>
      <c r="F31" s="47">
        <f t="shared" si="2"/>
        <v>30</v>
      </c>
      <c r="G31" s="64"/>
      <c r="H31" s="47">
        <f t="shared" si="11"/>
        <v>30</v>
      </c>
      <c r="I31" s="65"/>
      <c r="J31" s="66">
        <v>30</v>
      </c>
      <c r="K31" s="67"/>
      <c r="L31" s="64"/>
      <c r="M31" s="64"/>
      <c r="N31" s="64"/>
      <c r="O31" s="64"/>
      <c r="P31" s="117"/>
      <c r="Q31" s="67"/>
      <c r="R31" s="12"/>
    </row>
    <row r="32" spans="1:18">
      <c r="A32" s="233"/>
      <c r="B32" s="47" t="s">
        <v>167</v>
      </c>
      <c r="C32" s="19"/>
      <c r="D32" s="36" t="s">
        <v>151</v>
      </c>
      <c r="E32" s="29"/>
      <c r="F32" s="68">
        <f t="shared" si="2"/>
        <v>250</v>
      </c>
      <c r="G32" s="64"/>
      <c r="H32" s="47"/>
      <c r="I32" s="65"/>
      <c r="J32" s="66"/>
      <c r="K32" s="67"/>
      <c r="L32" s="64"/>
      <c r="M32" s="64"/>
      <c r="N32" s="64"/>
      <c r="O32" s="68">
        <f t="shared" ref="O32:O35" si="12">SUM(P32:Q32)</f>
        <v>250</v>
      </c>
      <c r="P32" s="117"/>
      <c r="Q32" s="196">
        <v>250</v>
      </c>
      <c r="R32" s="12"/>
    </row>
    <row r="33" spans="1:18">
      <c r="A33" s="233"/>
      <c r="B33" s="64" t="s">
        <v>168</v>
      </c>
      <c r="C33" s="19"/>
      <c r="D33" s="36" t="s">
        <v>6</v>
      </c>
      <c r="E33" s="27"/>
      <c r="F33" s="68">
        <f t="shared" si="2"/>
        <v>0</v>
      </c>
      <c r="G33" s="68"/>
      <c r="H33" s="68">
        <f>SUM(I33:K33)</f>
        <v>0</v>
      </c>
      <c r="I33" s="69"/>
      <c r="J33" s="70"/>
      <c r="K33" s="71"/>
      <c r="L33" s="68"/>
      <c r="M33" s="68"/>
      <c r="N33" s="68"/>
      <c r="O33" s="68">
        <f t="shared" si="12"/>
        <v>0</v>
      </c>
      <c r="P33" s="118"/>
      <c r="Q33" s="71"/>
      <c r="R33" s="106"/>
    </row>
    <row r="34" spans="1:18">
      <c r="A34" s="233"/>
      <c r="B34" s="64" t="s">
        <v>169</v>
      </c>
      <c r="C34" s="19"/>
      <c r="D34" s="26" t="s">
        <v>7</v>
      </c>
      <c r="E34" s="31"/>
      <c r="F34" s="43">
        <f t="shared" si="2"/>
        <v>740</v>
      </c>
      <c r="G34" s="43">
        <v>200</v>
      </c>
      <c r="H34" s="43">
        <f t="shared" si="3"/>
        <v>540</v>
      </c>
      <c r="I34" s="163">
        <v>150</v>
      </c>
      <c r="J34" s="164">
        <v>110</v>
      </c>
      <c r="K34" s="165">
        <v>280</v>
      </c>
      <c r="L34" s="43"/>
      <c r="M34" s="43"/>
      <c r="N34" s="43"/>
      <c r="O34" s="68">
        <f t="shared" si="12"/>
        <v>0</v>
      </c>
      <c r="P34" s="112"/>
      <c r="Q34" s="46"/>
      <c r="R34" s="162"/>
    </row>
    <row r="35" spans="1:18">
      <c r="A35" s="233"/>
      <c r="B35" s="64" t="s">
        <v>170</v>
      </c>
      <c r="C35" s="19"/>
      <c r="D35" s="26" t="s">
        <v>9</v>
      </c>
      <c r="E35" s="27"/>
      <c r="F35" s="43">
        <f t="shared" si="2"/>
        <v>2550</v>
      </c>
      <c r="G35" s="68">
        <v>50</v>
      </c>
      <c r="H35" s="43">
        <f t="shared" si="3"/>
        <v>550</v>
      </c>
      <c r="I35" s="189">
        <v>250</v>
      </c>
      <c r="J35" s="191">
        <v>200</v>
      </c>
      <c r="K35" s="196">
        <v>100</v>
      </c>
      <c r="L35" s="68"/>
      <c r="M35" s="68">
        <v>1700</v>
      </c>
      <c r="N35" s="68">
        <v>250</v>
      </c>
      <c r="O35" s="68">
        <f t="shared" si="12"/>
        <v>0</v>
      </c>
      <c r="P35" s="118"/>
      <c r="Q35" s="71"/>
      <c r="R35" s="12"/>
    </row>
    <row r="36" spans="1:18" s="5" customFormat="1">
      <c r="A36" s="233"/>
      <c r="B36" s="64" t="s">
        <v>171</v>
      </c>
      <c r="C36" s="18"/>
      <c r="D36" s="26" t="s">
        <v>117</v>
      </c>
      <c r="E36" s="27"/>
      <c r="F36" s="43">
        <f t="shared" si="2"/>
        <v>14650</v>
      </c>
      <c r="G36" s="68"/>
      <c r="H36" s="43">
        <f t="shared" si="3"/>
        <v>0</v>
      </c>
      <c r="I36" s="69">
        <f t="shared" ref="I36:Q36" si="13">SUM(I37:I39)</f>
        <v>0</v>
      </c>
      <c r="J36" s="70">
        <f t="shared" si="13"/>
        <v>0</v>
      </c>
      <c r="K36" s="71">
        <f t="shared" si="13"/>
        <v>0</v>
      </c>
      <c r="L36" s="68">
        <f t="shared" si="13"/>
        <v>0</v>
      </c>
      <c r="M36" s="68">
        <f t="shared" si="13"/>
        <v>0</v>
      </c>
      <c r="N36" s="68">
        <f t="shared" si="13"/>
        <v>7500</v>
      </c>
      <c r="O36" s="68">
        <f t="shared" si="13"/>
        <v>7150</v>
      </c>
      <c r="P36" s="118">
        <f t="shared" si="13"/>
        <v>7150</v>
      </c>
      <c r="Q36" s="71">
        <f t="shared" si="13"/>
        <v>0</v>
      </c>
      <c r="R36" s="13"/>
    </row>
    <row r="37" spans="1:18">
      <c r="A37" s="233"/>
      <c r="B37" s="64" t="s">
        <v>172</v>
      </c>
      <c r="C37" s="19"/>
      <c r="D37" s="28"/>
      <c r="E37" s="29" t="s">
        <v>118</v>
      </c>
      <c r="F37" s="47">
        <f t="shared" si="2"/>
        <v>0</v>
      </c>
      <c r="G37" s="64"/>
      <c r="H37" s="47">
        <f t="shared" si="3"/>
        <v>0</v>
      </c>
      <c r="I37" s="65"/>
      <c r="J37" s="66"/>
      <c r="K37" s="67"/>
      <c r="L37" s="64"/>
      <c r="M37" s="64"/>
      <c r="N37" s="64"/>
      <c r="O37" s="64"/>
      <c r="P37" s="117"/>
      <c r="Q37" s="67"/>
      <c r="R37" s="12"/>
    </row>
    <row r="38" spans="1:18">
      <c r="A38" s="233"/>
      <c r="B38" s="64" t="s">
        <v>173</v>
      </c>
      <c r="C38" s="19"/>
      <c r="D38" s="32"/>
      <c r="E38" s="33" t="s">
        <v>127</v>
      </c>
      <c r="F38" s="64">
        <f t="shared" si="2"/>
        <v>14000</v>
      </c>
      <c r="G38" s="64"/>
      <c r="H38" s="64">
        <f t="shared" si="3"/>
        <v>0</v>
      </c>
      <c r="I38" s="65"/>
      <c r="J38" s="66"/>
      <c r="K38" s="67"/>
      <c r="L38" s="64"/>
      <c r="M38" s="64"/>
      <c r="N38" s="64">
        <v>7500</v>
      </c>
      <c r="O38" s="64">
        <f>SUM(P38:Q38)</f>
        <v>6500</v>
      </c>
      <c r="P38" s="145">
        <v>6500</v>
      </c>
      <c r="Q38" s="67"/>
      <c r="R38" s="9"/>
    </row>
    <row r="39" spans="1:18" ht="13.5" customHeight="1">
      <c r="A39" s="233"/>
      <c r="B39" s="64" t="s">
        <v>174</v>
      </c>
      <c r="C39" s="19"/>
      <c r="D39" s="248" t="s">
        <v>119</v>
      </c>
      <c r="E39" s="249"/>
      <c r="F39" s="64">
        <f t="shared" si="2"/>
        <v>650</v>
      </c>
      <c r="G39" s="64"/>
      <c r="H39" s="64">
        <f t="shared" si="3"/>
        <v>0</v>
      </c>
      <c r="I39" s="65"/>
      <c r="J39" s="66"/>
      <c r="K39" s="67"/>
      <c r="L39" s="64"/>
      <c r="M39" s="64"/>
      <c r="N39" s="64"/>
      <c r="O39" s="64">
        <f>SUM(P39:Q39)</f>
        <v>650</v>
      </c>
      <c r="P39" s="140">
        <v>650</v>
      </c>
      <c r="Q39" s="67"/>
      <c r="R39" s="12"/>
    </row>
    <row r="40" spans="1:18" ht="13.5" customHeight="1">
      <c r="A40" s="233"/>
      <c r="B40" s="64" t="s">
        <v>175</v>
      </c>
      <c r="C40" s="19"/>
      <c r="D40" s="26" t="s">
        <v>116</v>
      </c>
      <c r="E40" s="27"/>
      <c r="F40" s="43">
        <f t="shared" si="2"/>
        <v>172</v>
      </c>
      <c r="G40" s="68">
        <v>172</v>
      </c>
      <c r="H40" s="43">
        <f t="shared" si="3"/>
        <v>0</v>
      </c>
      <c r="I40" s="69"/>
      <c r="J40" s="70"/>
      <c r="K40" s="71"/>
      <c r="L40" s="68"/>
      <c r="M40" s="68"/>
      <c r="N40" s="68"/>
      <c r="O40" s="68"/>
      <c r="P40" s="118"/>
      <c r="Q40" s="71"/>
      <c r="R40" s="12"/>
    </row>
    <row r="41" spans="1:18">
      <c r="A41" s="233"/>
      <c r="B41" s="64" t="s">
        <v>176</v>
      </c>
      <c r="C41" s="19"/>
      <c r="D41" s="26" t="s">
        <v>128</v>
      </c>
      <c r="E41" s="27"/>
      <c r="F41" s="43">
        <f t="shared" si="2"/>
        <v>40</v>
      </c>
      <c r="G41" s="100">
        <v>40</v>
      </c>
      <c r="H41" s="43">
        <f t="shared" si="3"/>
        <v>0</v>
      </c>
      <c r="I41" s="69"/>
      <c r="J41" s="70"/>
      <c r="K41" s="71"/>
      <c r="L41" s="68"/>
      <c r="M41" s="68"/>
      <c r="N41" s="68"/>
      <c r="O41" s="68"/>
      <c r="P41" s="118"/>
      <c r="Q41" s="71"/>
      <c r="R41" s="12"/>
    </row>
    <row r="42" spans="1:18">
      <c r="A42" s="233"/>
      <c r="B42" s="52" t="s">
        <v>177</v>
      </c>
      <c r="C42" s="19"/>
      <c r="D42" s="26" t="s">
        <v>10</v>
      </c>
      <c r="E42" s="27"/>
      <c r="F42" s="43">
        <f t="shared" si="2"/>
        <v>4000</v>
      </c>
      <c r="G42" s="68"/>
      <c r="H42" s="43">
        <f t="shared" si="3"/>
        <v>1500</v>
      </c>
      <c r="I42" s="69">
        <f t="shared" ref="I42:N42" si="14">SUM(I43:I45)</f>
        <v>1500</v>
      </c>
      <c r="J42" s="70">
        <f t="shared" si="14"/>
        <v>0</v>
      </c>
      <c r="K42" s="71">
        <f t="shared" si="14"/>
        <v>0</v>
      </c>
      <c r="L42" s="68">
        <f t="shared" si="14"/>
        <v>2500</v>
      </c>
      <c r="M42" s="68">
        <f t="shared" si="14"/>
        <v>0</v>
      </c>
      <c r="N42" s="68">
        <f t="shared" si="14"/>
        <v>0</v>
      </c>
      <c r="O42" s="68"/>
      <c r="P42" s="118"/>
      <c r="Q42" s="71"/>
      <c r="R42" s="12"/>
    </row>
    <row r="43" spans="1:18">
      <c r="A43" s="233"/>
      <c r="B43" s="52" t="s">
        <v>178</v>
      </c>
      <c r="C43" s="19"/>
      <c r="D43" s="32"/>
      <c r="E43" s="35" t="s">
        <v>135</v>
      </c>
      <c r="F43" s="47">
        <f t="shared" si="2"/>
        <v>4000</v>
      </c>
      <c r="G43" s="64"/>
      <c r="H43" s="47">
        <f t="shared" si="3"/>
        <v>1500</v>
      </c>
      <c r="I43" s="65">
        <v>1500</v>
      </c>
      <c r="J43" s="66"/>
      <c r="K43" s="55"/>
      <c r="L43" s="99">
        <v>2500</v>
      </c>
      <c r="M43" s="52"/>
      <c r="N43" s="52"/>
      <c r="O43" s="52"/>
      <c r="P43" s="114"/>
      <c r="Q43" s="55"/>
      <c r="R43" s="42"/>
    </row>
    <row r="44" spans="1:18">
      <c r="A44" s="233"/>
      <c r="B44" s="52" t="s">
        <v>179</v>
      </c>
      <c r="C44" s="19"/>
      <c r="D44" s="32"/>
      <c r="E44" s="35" t="s">
        <v>136</v>
      </c>
      <c r="F44" s="47">
        <f t="shared" si="2"/>
        <v>0</v>
      </c>
      <c r="G44" s="64"/>
      <c r="H44" s="47">
        <f t="shared" si="3"/>
        <v>0</v>
      </c>
      <c r="I44" s="65"/>
      <c r="J44" s="66"/>
      <c r="K44" s="55"/>
      <c r="L44" s="52"/>
      <c r="M44" s="52"/>
      <c r="N44" s="52"/>
      <c r="O44" s="52"/>
      <c r="P44" s="114"/>
      <c r="Q44" s="55"/>
      <c r="R44" s="12"/>
    </row>
    <row r="45" spans="1:18">
      <c r="A45" s="233"/>
      <c r="B45" s="64" t="s">
        <v>180</v>
      </c>
      <c r="C45" s="19"/>
      <c r="D45" s="32"/>
      <c r="E45" s="34" t="s">
        <v>137</v>
      </c>
      <c r="F45" s="47">
        <f t="shared" si="2"/>
        <v>0</v>
      </c>
      <c r="G45" s="64"/>
      <c r="H45" s="47">
        <f t="shared" si="3"/>
        <v>0</v>
      </c>
      <c r="I45" s="65"/>
      <c r="J45" s="66"/>
      <c r="K45" s="55"/>
      <c r="L45" s="52"/>
      <c r="M45" s="52"/>
      <c r="N45" s="52"/>
      <c r="O45" s="52"/>
      <c r="P45" s="114"/>
      <c r="Q45" s="55"/>
      <c r="R45" s="12"/>
    </row>
    <row r="46" spans="1:18">
      <c r="A46" s="233"/>
      <c r="B46" s="47" t="s">
        <v>181</v>
      </c>
      <c r="C46" s="19"/>
      <c r="D46" s="36" t="s">
        <v>115</v>
      </c>
      <c r="E46" s="30"/>
      <c r="F46" s="16">
        <f t="shared" si="2"/>
        <v>2070</v>
      </c>
      <c r="G46" s="188">
        <v>1070</v>
      </c>
      <c r="H46" s="16">
        <f t="shared" si="3"/>
        <v>1000</v>
      </c>
      <c r="I46" s="147"/>
      <c r="J46" s="146">
        <v>1000</v>
      </c>
      <c r="K46" s="139"/>
      <c r="L46" s="87"/>
      <c r="M46" s="87"/>
      <c r="N46" s="87"/>
      <c r="O46" s="87"/>
      <c r="P46" s="119"/>
      <c r="Q46" s="125"/>
      <c r="R46" s="42"/>
    </row>
    <row r="47" spans="1:18" s="5" customFormat="1">
      <c r="A47" s="233"/>
      <c r="B47" s="56"/>
      <c r="C47" s="24"/>
      <c r="D47" s="246" t="s">
        <v>84</v>
      </c>
      <c r="E47" s="247"/>
      <c r="F47" s="56">
        <f t="shared" si="2"/>
        <v>76402</v>
      </c>
      <c r="G47" s="56">
        <f>SUM(G22:G25,G33:G36,G40:G46)</f>
        <v>1532</v>
      </c>
      <c r="H47" s="56">
        <f t="shared" si="3"/>
        <v>50420</v>
      </c>
      <c r="I47" s="57">
        <f t="shared" ref="I47:N47" si="15">SUM(I22:I25,I33:I36,I40:I42,I46)</f>
        <v>18400</v>
      </c>
      <c r="J47" s="149">
        <f t="shared" si="15"/>
        <v>9340</v>
      </c>
      <c r="K47" s="59">
        <f t="shared" si="15"/>
        <v>22680</v>
      </c>
      <c r="L47" s="56">
        <f t="shared" si="15"/>
        <v>3500</v>
      </c>
      <c r="M47" s="56">
        <f t="shared" si="15"/>
        <v>5800</v>
      </c>
      <c r="N47" s="56">
        <f t="shared" si="15"/>
        <v>7750</v>
      </c>
      <c r="O47" s="115">
        <f>SUM(P47:R47)</f>
        <v>7400</v>
      </c>
      <c r="P47" s="115">
        <f>SUM(P22:P25,P33:P36,P40:P42,P46)</f>
        <v>7150</v>
      </c>
      <c r="Q47" s="115">
        <f>SUM(Q22:Q25,Q32,Q33:Q36,Q40:Q42,Q46)</f>
        <v>250</v>
      </c>
      <c r="R47" s="17"/>
    </row>
    <row r="48" spans="1:18" s="5" customFormat="1">
      <c r="A48" s="233">
        <v>3</v>
      </c>
      <c r="B48" s="64"/>
      <c r="C48" s="18"/>
      <c r="D48" s="37" t="s">
        <v>11</v>
      </c>
      <c r="E48" s="31"/>
      <c r="F48" s="43">
        <f t="shared" si="2"/>
        <v>53140</v>
      </c>
      <c r="G48" s="43">
        <f>SUM(G49:G55)</f>
        <v>220</v>
      </c>
      <c r="H48" s="43">
        <f t="shared" si="3"/>
        <v>37410</v>
      </c>
      <c r="I48" s="44">
        <f t="shared" ref="I48:Q48" si="16">SUM(I49:I55)</f>
        <v>14610</v>
      </c>
      <c r="J48" s="150">
        <f t="shared" si="16"/>
        <v>7130</v>
      </c>
      <c r="K48" s="46">
        <f t="shared" si="16"/>
        <v>15670</v>
      </c>
      <c r="L48" s="43">
        <f t="shared" si="16"/>
        <v>3360</v>
      </c>
      <c r="M48" s="43">
        <f t="shared" si="16"/>
        <v>3330</v>
      </c>
      <c r="N48" s="43">
        <f t="shared" si="16"/>
        <v>6130</v>
      </c>
      <c r="O48" s="43">
        <f t="shared" si="16"/>
        <v>2690</v>
      </c>
      <c r="P48" s="112">
        <f t="shared" si="16"/>
        <v>2620</v>
      </c>
      <c r="Q48" s="46">
        <f t="shared" si="16"/>
        <v>70</v>
      </c>
      <c r="R48" s="12"/>
    </row>
    <row r="49" spans="1:18">
      <c r="A49" s="233"/>
      <c r="B49" s="64" t="s">
        <v>157</v>
      </c>
      <c r="C49" s="19"/>
      <c r="D49" s="28"/>
      <c r="E49" s="29" t="s">
        <v>12</v>
      </c>
      <c r="F49" s="47">
        <f t="shared" si="2"/>
        <v>220</v>
      </c>
      <c r="G49" s="91">
        <v>220</v>
      </c>
      <c r="H49" s="47">
        <f t="shared" si="3"/>
        <v>0</v>
      </c>
      <c r="I49" s="65"/>
      <c r="J49" s="151"/>
      <c r="K49" s="67"/>
      <c r="L49" s="64"/>
      <c r="M49" s="64"/>
      <c r="N49" s="64"/>
      <c r="O49" s="64">
        <f t="shared" ref="O49:O55" si="17">SUM(P49:Q49)</f>
        <v>0</v>
      </c>
      <c r="P49" s="117"/>
      <c r="Q49" s="67"/>
      <c r="R49" s="12"/>
    </row>
    <row r="50" spans="1:18">
      <c r="A50" s="233"/>
      <c r="B50" s="64" t="s">
        <v>158</v>
      </c>
      <c r="C50" s="19"/>
      <c r="D50" s="28"/>
      <c r="E50" s="29" t="s">
        <v>13</v>
      </c>
      <c r="F50" s="47">
        <f t="shared" si="2"/>
        <v>26190</v>
      </c>
      <c r="G50" s="64"/>
      <c r="H50" s="47">
        <f t="shared" si="3"/>
        <v>18590</v>
      </c>
      <c r="I50" s="98">
        <v>6850</v>
      </c>
      <c r="J50" s="192">
        <v>3520</v>
      </c>
      <c r="K50" s="89">
        <v>8220</v>
      </c>
      <c r="L50" s="97">
        <v>2300</v>
      </c>
      <c r="M50" s="64">
        <v>1600</v>
      </c>
      <c r="N50" s="91">
        <v>2150</v>
      </c>
      <c r="O50" s="64">
        <f t="shared" si="17"/>
        <v>1550</v>
      </c>
      <c r="P50" s="140">
        <v>1500</v>
      </c>
      <c r="Q50" s="89">
        <v>50</v>
      </c>
      <c r="R50" s="12"/>
    </row>
    <row r="51" spans="1:18">
      <c r="A51" s="233"/>
      <c r="B51" s="64" t="s">
        <v>159</v>
      </c>
      <c r="C51" s="19"/>
      <c r="D51" s="28"/>
      <c r="E51" s="29" t="s">
        <v>14</v>
      </c>
      <c r="F51" s="47">
        <f t="shared" si="2"/>
        <v>10980</v>
      </c>
      <c r="G51" s="64"/>
      <c r="H51" s="47">
        <f t="shared" si="3"/>
        <v>8300</v>
      </c>
      <c r="I51" s="98">
        <v>2900</v>
      </c>
      <c r="J51" s="192">
        <v>1500</v>
      </c>
      <c r="K51" s="95">
        <v>3900</v>
      </c>
      <c r="L51" s="97">
        <v>520</v>
      </c>
      <c r="M51" s="97">
        <v>470</v>
      </c>
      <c r="N51" s="91">
        <v>1000</v>
      </c>
      <c r="O51" s="64">
        <f t="shared" si="17"/>
        <v>690</v>
      </c>
      <c r="P51" s="145">
        <v>670</v>
      </c>
      <c r="Q51" s="89">
        <v>20</v>
      </c>
      <c r="R51" s="12"/>
    </row>
    <row r="52" spans="1:18">
      <c r="A52" s="233"/>
      <c r="B52" s="64" t="s">
        <v>161</v>
      </c>
      <c r="C52" s="19"/>
      <c r="D52" s="32"/>
      <c r="E52" s="33" t="s">
        <v>15</v>
      </c>
      <c r="F52" s="64">
        <f t="shared" si="2"/>
        <v>7260</v>
      </c>
      <c r="G52" s="64"/>
      <c r="H52" s="64">
        <f t="shared" si="3"/>
        <v>4510</v>
      </c>
      <c r="I52" s="98">
        <v>2750</v>
      </c>
      <c r="J52" s="192">
        <v>1060</v>
      </c>
      <c r="K52" s="90">
        <v>700</v>
      </c>
      <c r="L52" s="97"/>
      <c r="M52" s="92">
        <v>750</v>
      </c>
      <c r="N52" s="92">
        <v>2000</v>
      </c>
      <c r="O52" s="64">
        <f t="shared" si="17"/>
        <v>0</v>
      </c>
      <c r="P52" s="114"/>
      <c r="Q52" s="55"/>
      <c r="R52" s="12"/>
    </row>
    <row r="53" spans="1:18">
      <c r="A53" s="233"/>
      <c r="B53" s="64" t="s">
        <v>162</v>
      </c>
      <c r="C53" s="19"/>
      <c r="D53" s="28"/>
      <c r="E53" s="29" t="s">
        <v>16</v>
      </c>
      <c r="F53" s="47">
        <f t="shared" si="2"/>
        <v>0</v>
      </c>
      <c r="G53" s="47"/>
      <c r="H53" s="47">
        <f t="shared" si="3"/>
        <v>0</v>
      </c>
      <c r="I53" s="190"/>
      <c r="J53" s="193"/>
      <c r="K53" s="67"/>
      <c r="L53" s="97"/>
      <c r="M53" s="64"/>
      <c r="N53" s="64"/>
      <c r="O53" s="64">
        <f t="shared" si="17"/>
        <v>0</v>
      </c>
      <c r="P53" s="117"/>
      <c r="Q53" s="67"/>
      <c r="R53" s="12"/>
    </row>
    <row r="54" spans="1:18">
      <c r="A54" s="233"/>
      <c r="B54" s="64" t="s">
        <v>163</v>
      </c>
      <c r="C54" s="19"/>
      <c r="D54" s="28"/>
      <c r="E54" s="29" t="s">
        <v>17</v>
      </c>
      <c r="F54" s="47">
        <f t="shared" si="2"/>
        <v>1790</v>
      </c>
      <c r="G54" s="64"/>
      <c r="H54" s="47">
        <f t="shared" si="3"/>
        <v>1210</v>
      </c>
      <c r="I54" s="98">
        <v>510</v>
      </c>
      <c r="J54" s="192">
        <v>250</v>
      </c>
      <c r="K54" s="95">
        <v>450</v>
      </c>
      <c r="L54" s="97">
        <v>140</v>
      </c>
      <c r="M54" s="91">
        <v>160</v>
      </c>
      <c r="N54" s="64">
        <v>180</v>
      </c>
      <c r="O54" s="64">
        <f t="shared" si="17"/>
        <v>100</v>
      </c>
      <c r="P54" s="117">
        <v>100</v>
      </c>
      <c r="Q54" s="67"/>
      <c r="R54" s="12"/>
    </row>
    <row r="55" spans="1:18">
      <c r="A55" s="233"/>
      <c r="B55" s="64" t="s">
        <v>164</v>
      </c>
      <c r="C55" s="19"/>
      <c r="D55" s="28"/>
      <c r="E55" s="29" t="s">
        <v>18</v>
      </c>
      <c r="F55" s="47">
        <f t="shared" si="2"/>
        <v>6700</v>
      </c>
      <c r="G55" s="64"/>
      <c r="H55" s="47">
        <f t="shared" si="3"/>
        <v>4800</v>
      </c>
      <c r="I55" s="98">
        <v>1600</v>
      </c>
      <c r="J55" s="192">
        <v>800</v>
      </c>
      <c r="K55" s="89">
        <v>2400</v>
      </c>
      <c r="L55" s="97">
        <v>400</v>
      </c>
      <c r="M55" s="91">
        <v>350</v>
      </c>
      <c r="N55" s="64">
        <v>800</v>
      </c>
      <c r="O55" s="64">
        <f t="shared" si="17"/>
        <v>350</v>
      </c>
      <c r="P55" s="140">
        <v>350</v>
      </c>
      <c r="Q55" s="67"/>
      <c r="R55" s="12"/>
    </row>
    <row r="56" spans="1:18" s="5" customFormat="1">
      <c r="A56" s="233"/>
      <c r="B56" s="64"/>
      <c r="C56" s="18"/>
      <c r="D56" s="26" t="s">
        <v>19</v>
      </c>
      <c r="E56" s="27"/>
      <c r="F56" s="43">
        <f t="shared" si="2"/>
        <v>7045</v>
      </c>
      <c r="G56" s="68">
        <f>SUM(G57:G75)</f>
        <v>65</v>
      </c>
      <c r="H56" s="43">
        <f t="shared" si="3"/>
        <v>5915</v>
      </c>
      <c r="I56" s="69">
        <f t="shared" ref="I56:Q56" si="18">SUM(I57:I75)</f>
        <v>2110</v>
      </c>
      <c r="J56" s="152">
        <f t="shared" si="18"/>
        <v>1050</v>
      </c>
      <c r="K56" s="71">
        <f t="shared" si="18"/>
        <v>2755</v>
      </c>
      <c r="L56" s="68">
        <f t="shared" si="18"/>
        <v>125</v>
      </c>
      <c r="M56" s="68">
        <f t="shared" si="18"/>
        <v>205</v>
      </c>
      <c r="N56" s="68">
        <f t="shared" si="18"/>
        <v>480</v>
      </c>
      <c r="O56" s="68">
        <f t="shared" si="18"/>
        <v>255</v>
      </c>
      <c r="P56" s="118">
        <f t="shared" si="18"/>
        <v>175</v>
      </c>
      <c r="Q56" s="71">
        <f t="shared" si="18"/>
        <v>80</v>
      </c>
      <c r="R56" s="12"/>
    </row>
    <row r="57" spans="1:18">
      <c r="A57" s="233"/>
      <c r="B57" s="64" t="s">
        <v>165</v>
      </c>
      <c r="C57" s="19" t="s">
        <v>20</v>
      </c>
      <c r="D57" s="28"/>
      <c r="E57" s="29" t="s">
        <v>21</v>
      </c>
      <c r="F57" s="47">
        <f t="shared" si="2"/>
        <v>215</v>
      </c>
      <c r="G57" s="97"/>
      <c r="H57" s="47">
        <f t="shared" si="3"/>
        <v>170</v>
      </c>
      <c r="I57" s="88">
        <v>60</v>
      </c>
      <c r="J57" s="151">
        <v>30</v>
      </c>
      <c r="K57" s="89">
        <v>80</v>
      </c>
      <c r="L57" s="91">
        <v>10</v>
      </c>
      <c r="M57" s="64">
        <v>10</v>
      </c>
      <c r="N57" s="64">
        <v>15</v>
      </c>
      <c r="O57" s="64">
        <f>SUM(P57:Q57)</f>
        <v>10</v>
      </c>
      <c r="P57" s="145">
        <v>10</v>
      </c>
      <c r="Q57" s="67"/>
      <c r="R57" s="12"/>
    </row>
    <row r="58" spans="1:18">
      <c r="A58" s="233"/>
      <c r="B58" s="64" t="s">
        <v>166</v>
      </c>
      <c r="C58" s="19"/>
      <c r="D58" s="28"/>
      <c r="E58" s="29" t="s">
        <v>22</v>
      </c>
      <c r="F58" s="47">
        <f t="shared" si="2"/>
        <v>135</v>
      </c>
      <c r="G58" s="97">
        <v>0</v>
      </c>
      <c r="H58" s="47">
        <f t="shared" si="3"/>
        <v>70</v>
      </c>
      <c r="I58" s="65">
        <v>20</v>
      </c>
      <c r="J58" s="151">
        <v>20</v>
      </c>
      <c r="K58" s="95">
        <v>30</v>
      </c>
      <c r="L58" s="91">
        <v>40</v>
      </c>
      <c r="M58" s="64"/>
      <c r="N58" s="64"/>
      <c r="O58" s="64">
        <f>SUM(P58:Q58)</f>
        <v>25</v>
      </c>
      <c r="P58" s="145">
        <v>25</v>
      </c>
      <c r="Q58" s="67"/>
      <c r="R58" s="12"/>
    </row>
    <row r="59" spans="1:18">
      <c r="A59" s="233"/>
      <c r="B59" s="64" t="s">
        <v>152</v>
      </c>
      <c r="C59" s="19"/>
      <c r="D59" s="28"/>
      <c r="E59" s="29" t="s">
        <v>23</v>
      </c>
      <c r="F59" s="47">
        <f t="shared" si="2"/>
        <v>80</v>
      </c>
      <c r="G59" s="97"/>
      <c r="H59" s="47">
        <f t="shared" si="3"/>
        <v>70</v>
      </c>
      <c r="I59" s="88">
        <v>30</v>
      </c>
      <c r="J59" s="151">
        <v>20</v>
      </c>
      <c r="K59" s="95">
        <v>20</v>
      </c>
      <c r="L59" s="97">
        <v>5</v>
      </c>
      <c r="M59" s="64"/>
      <c r="N59" s="64"/>
      <c r="O59" s="64">
        <f t="shared" ref="O59:O92" si="19">SUM(P59:Q59)</f>
        <v>5</v>
      </c>
      <c r="P59" s="145">
        <v>5</v>
      </c>
      <c r="Q59" s="67"/>
      <c r="R59" s="12"/>
    </row>
    <row r="60" spans="1:18">
      <c r="A60" s="233"/>
      <c r="B60" s="47" t="s">
        <v>167</v>
      </c>
      <c r="C60" s="19"/>
      <c r="D60" s="28"/>
      <c r="E60" s="29" t="s">
        <v>24</v>
      </c>
      <c r="F60" s="47">
        <f t="shared" si="2"/>
        <v>194</v>
      </c>
      <c r="G60" s="97">
        <v>5</v>
      </c>
      <c r="H60" s="47">
        <f t="shared" si="3"/>
        <v>160</v>
      </c>
      <c r="I60" s="65">
        <v>50</v>
      </c>
      <c r="J60" s="192">
        <v>30</v>
      </c>
      <c r="K60" s="95">
        <v>80</v>
      </c>
      <c r="L60" s="97">
        <v>5</v>
      </c>
      <c r="M60" s="91">
        <v>5</v>
      </c>
      <c r="N60" s="97">
        <v>10</v>
      </c>
      <c r="O60" s="64">
        <f t="shared" si="19"/>
        <v>9</v>
      </c>
      <c r="P60" s="145">
        <v>5</v>
      </c>
      <c r="Q60" s="95">
        <v>4</v>
      </c>
      <c r="R60" s="12"/>
    </row>
    <row r="61" spans="1:18">
      <c r="A61" s="233"/>
      <c r="B61" s="64" t="s">
        <v>168</v>
      </c>
      <c r="C61" s="19"/>
      <c r="D61" s="28"/>
      <c r="E61" s="29" t="s">
        <v>25</v>
      </c>
      <c r="F61" s="47">
        <f t="shared" si="2"/>
        <v>65</v>
      </c>
      <c r="G61" s="97"/>
      <c r="H61" s="47">
        <f t="shared" si="3"/>
        <v>40</v>
      </c>
      <c r="I61" s="98">
        <v>10</v>
      </c>
      <c r="J61" s="192">
        <v>20</v>
      </c>
      <c r="K61" s="95">
        <v>10</v>
      </c>
      <c r="L61" s="97"/>
      <c r="M61" s="64"/>
      <c r="N61" s="97">
        <v>20</v>
      </c>
      <c r="O61" s="64">
        <f t="shared" si="19"/>
        <v>5</v>
      </c>
      <c r="P61" s="145">
        <v>5</v>
      </c>
      <c r="Q61" s="67"/>
      <c r="R61" s="141"/>
    </row>
    <row r="62" spans="1:18">
      <c r="A62" s="233"/>
      <c r="B62" s="64" t="s">
        <v>169</v>
      </c>
      <c r="C62" s="19"/>
      <c r="D62" s="28"/>
      <c r="E62" s="29" t="s">
        <v>26</v>
      </c>
      <c r="F62" s="47">
        <f t="shared" si="2"/>
        <v>164</v>
      </c>
      <c r="G62" s="97">
        <v>3</v>
      </c>
      <c r="H62" s="47">
        <f t="shared" si="3"/>
        <v>150</v>
      </c>
      <c r="I62" s="65">
        <v>50</v>
      </c>
      <c r="J62" s="192">
        <v>30</v>
      </c>
      <c r="K62" s="95">
        <v>70</v>
      </c>
      <c r="L62" s="97">
        <v>5</v>
      </c>
      <c r="M62" s="64"/>
      <c r="N62" s="64"/>
      <c r="O62" s="64">
        <f t="shared" si="19"/>
        <v>6</v>
      </c>
      <c r="P62" s="145">
        <v>5</v>
      </c>
      <c r="Q62" s="89">
        <v>1</v>
      </c>
      <c r="R62" s="12"/>
    </row>
    <row r="63" spans="1:18">
      <c r="A63" s="233"/>
      <c r="B63" s="64" t="s">
        <v>170</v>
      </c>
      <c r="C63" s="19"/>
      <c r="D63" s="28"/>
      <c r="E63" s="29" t="s">
        <v>27</v>
      </c>
      <c r="F63" s="47">
        <f t="shared" si="2"/>
        <v>310</v>
      </c>
      <c r="G63" s="97"/>
      <c r="H63" s="47">
        <f t="shared" si="3"/>
        <v>300</v>
      </c>
      <c r="I63" s="88">
        <v>100</v>
      </c>
      <c r="J63" s="192">
        <v>60</v>
      </c>
      <c r="K63" s="95">
        <v>140</v>
      </c>
      <c r="L63" s="64">
        <v>0</v>
      </c>
      <c r="M63" s="64"/>
      <c r="N63" s="64">
        <v>10</v>
      </c>
      <c r="O63" s="64">
        <f t="shared" si="19"/>
        <v>0</v>
      </c>
      <c r="P63" s="145"/>
      <c r="Q63" s="67"/>
      <c r="R63" s="12"/>
    </row>
    <row r="64" spans="1:18">
      <c r="A64" s="233"/>
      <c r="B64" s="64" t="s">
        <v>171</v>
      </c>
      <c r="C64" s="19"/>
      <c r="D64" s="28"/>
      <c r="E64" s="29" t="s">
        <v>28</v>
      </c>
      <c r="F64" s="47">
        <f t="shared" si="2"/>
        <v>100</v>
      </c>
      <c r="G64" s="97"/>
      <c r="H64" s="47">
        <f t="shared" si="3"/>
        <v>55</v>
      </c>
      <c r="I64" s="65">
        <v>20</v>
      </c>
      <c r="J64" s="151">
        <v>20</v>
      </c>
      <c r="K64" s="95">
        <v>15</v>
      </c>
      <c r="L64" s="97">
        <v>25</v>
      </c>
      <c r="M64" s="64"/>
      <c r="N64" s="91">
        <v>20</v>
      </c>
      <c r="O64" s="64">
        <f t="shared" si="19"/>
        <v>0</v>
      </c>
      <c r="P64" s="145"/>
      <c r="Q64" s="67"/>
      <c r="R64" s="12"/>
    </row>
    <row r="65" spans="1:18">
      <c r="A65" s="233"/>
      <c r="B65" s="64" t="s">
        <v>172</v>
      </c>
      <c r="C65" s="19"/>
      <c r="D65" s="32"/>
      <c r="E65" s="33" t="s">
        <v>29</v>
      </c>
      <c r="F65" s="64">
        <f t="shared" si="2"/>
        <v>1415</v>
      </c>
      <c r="G65" s="97"/>
      <c r="H65" s="64">
        <f t="shared" si="3"/>
        <v>1150</v>
      </c>
      <c r="I65" s="144">
        <v>400</v>
      </c>
      <c r="J65" s="153">
        <v>200</v>
      </c>
      <c r="K65" s="90">
        <v>550</v>
      </c>
      <c r="L65" s="99"/>
      <c r="M65" s="99">
        <v>10</v>
      </c>
      <c r="N65" s="99">
        <v>100</v>
      </c>
      <c r="O65" s="64">
        <f t="shared" si="19"/>
        <v>155</v>
      </c>
      <c r="P65" s="203">
        <v>100</v>
      </c>
      <c r="Q65" s="55">
        <v>55</v>
      </c>
      <c r="R65" s="12"/>
    </row>
    <row r="66" spans="1:18">
      <c r="A66" s="233"/>
      <c r="B66" s="64" t="s">
        <v>173</v>
      </c>
      <c r="C66" s="19"/>
      <c r="D66" s="28"/>
      <c r="E66" s="29" t="s">
        <v>30</v>
      </c>
      <c r="F66" s="47">
        <f t="shared" si="2"/>
        <v>500</v>
      </c>
      <c r="G66" s="97">
        <v>15</v>
      </c>
      <c r="H66" s="64">
        <f t="shared" si="3"/>
        <v>300</v>
      </c>
      <c r="I66" s="88">
        <v>110</v>
      </c>
      <c r="J66" s="192">
        <v>50</v>
      </c>
      <c r="K66" s="95">
        <v>140</v>
      </c>
      <c r="L66" s="97">
        <v>5</v>
      </c>
      <c r="M66" s="64">
        <v>45</v>
      </c>
      <c r="N66" s="64">
        <v>135</v>
      </c>
      <c r="O66" s="64">
        <f t="shared" si="19"/>
        <v>0</v>
      </c>
      <c r="P66" s="145"/>
      <c r="Q66" s="67"/>
      <c r="R66" s="12"/>
    </row>
    <row r="67" spans="1:18">
      <c r="A67" s="233"/>
      <c r="B67" s="64" t="s">
        <v>174</v>
      </c>
      <c r="C67" s="19"/>
      <c r="D67" s="28"/>
      <c r="E67" s="29" t="s">
        <v>31</v>
      </c>
      <c r="F67" s="64">
        <f t="shared" si="2"/>
        <v>0</v>
      </c>
      <c r="G67" s="97"/>
      <c r="H67" s="64">
        <f t="shared" si="3"/>
        <v>0</v>
      </c>
      <c r="I67" s="65"/>
      <c r="J67" s="151"/>
      <c r="K67" s="95"/>
      <c r="L67" s="64"/>
      <c r="M67" s="64"/>
      <c r="N67" s="64"/>
      <c r="O67" s="64">
        <f t="shared" si="19"/>
        <v>0</v>
      </c>
      <c r="P67" s="145"/>
      <c r="Q67" s="67"/>
      <c r="R67" s="12"/>
    </row>
    <row r="68" spans="1:18">
      <c r="A68" s="233"/>
      <c r="B68" s="64" t="s">
        <v>175</v>
      </c>
      <c r="C68" s="19"/>
      <c r="D68" s="28"/>
      <c r="E68" s="29" t="s">
        <v>32</v>
      </c>
      <c r="F68" s="47">
        <f t="shared" si="2"/>
        <v>25</v>
      </c>
      <c r="G68" s="97"/>
      <c r="H68" s="47">
        <f t="shared" si="3"/>
        <v>25</v>
      </c>
      <c r="I68" s="98">
        <v>10</v>
      </c>
      <c r="J68" s="192">
        <v>10</v>
      </c>
      <c r="K68" s="95">
        <v>5</v>
      </c>
      <c r="L68" s="64"/>
      <c r="M68" s="64"/>
      <c r="N68" s="64"/>
      <c r="O68" s="64">
        <f t="shared" si="19"/>
        <v>0</v>
      </c>
      <c r="P68" s="145"/>
      <c r="Q68" s="67"/>
      <c r="R68" s="12"/>
    </row>
    <row r="69" spans="1:18">
      <c r="A69" s="233"/>
      <c r="B69" s="64" t="s">
        <v>176</v>
      </c>
      <c r="C69" s="19"/>
      <c r="D69" s="28"/>
      <c r="E69" s="29" t="s">
        <v>145</v>
      </c>
      <c r="F69" s="47">
        <f t="shared" si="2"/>
        <v>510</v>
      </c>
      <c r="G69" s="97"/>
      <c r="H69" s="47">
        <f t="shared" si="3"/>
        <v>390</v>
      </c>
      <c r="I69" s="88">
        <v>140</v>
      </c>
      <c r="J69" s="192">
        <v>70</v>
      </c>
      <c r="K69" s="95">
        <v>180</v>
      </c>
      <c r="L69" s="64"/>
      <c r="M69" s="64">
        <v>120</v>
      </c>
      <c r="N69" s="64"/>
      <c r="O69" s="64">
        <f t="shared" si="19"/>
        <v>0</v>
      </c>
      <c r="P69" s="145"/>
      <c r="Q69" s="67"/>
      <c r="R69" s="12"/>
    </row>
    <row r="70" spans="1:18">
      <c r="A70" s="233"/>
      <c r="B70" s="52" t="s">
        <v>177</v>
      </c>
      <c r="C70" s="19"/>
      <c r="D70" s="28"/>
      <c r="E70" s="29" t="s">
        <v>33</v>
      </c>
      <c r="F70" s="47">
        <f t="shared" si="2"/>
        <v>125</v>
      </c>
      <c r="G70" s="97">
        <v>5</v>
      </c>
      <c r="H70" s="47">
        <f t="shared" si="3"/>
        <v>70</v>
      </c>
      <c r="I70" s="65">
        <v>20</v>
      </c>
      <c r="J70" s="151">
        <v>20</v>
      </c>
      <c r="K70" s="95">
        <v>30</v>
      </c>
      <c r="L70" s="97">
        <v>10</v>
      </c>
      <c r="M70" s="64">
        <v>15</v>
      </c>
      <c r="N70" s="64">
        <v>10</v>
      </c>
      <c r="O70" s="64">
        <f t="shared" si="19"/>
        <v>15</v>
      </c>
      <c r="P70" s="145">
        <v>10</v>
      </c>
      <c r="Q70" s="67">
        <v>5</v>
      </c>
      <c r="R70" s="12"/>
    </row>
    <row r="71" spans="1:18">
      <c r="A71" s="233"/>
      <c r="B71" s="52" t="s">
        <v>178</v>
      </c>
      <c r="C71" s="19"/>
      <c r="D71" s="32"/>
      <c r="E71" s="33" t="s">
        <v>34</v>
      </c>
      <c r="F71" s="64">
        <f t="shared" si="2"/>
        <v>1700</v>
      </c>
      <c r="G71" s="97"/>
      <c r="H71" s="64">
        <f t="shared" si="3"/>
        <v>1540</v>
      </c>
      <c r="I71" s="88">
        <v>580</v>
      </c>
      <c r="J71" s="192">
        <v>250</v>
      </c>
      <c r="K71" s="90">
        <v>710</v>
      </c>
      <c r="L71" s="52"/>
      <c r="M71" s="52"/>
      <c r="N71" s="92">
        <v>150</v>
      </c>
      <c r="O71" s="64">
        <f t="shared" si="19"/>
        <v>10</v>
      </c>
      <c r="P71" s="203"/>
      <c r="Q71" s="90">
        <v>10</v>
      </c>
      <c r="R71" s="9"/>
    </row>
    <row r="72" spans="1:18">
      <c r="A72" s="233"/>
      <c r="B72" s="52" t="s">
        <v>179</v>
      </c>
      <c r="C72" s="19"/>
      <c r="D72" s="28"/>
      <c r="E72" s="29" t="s">
        <v>35</v>
      </c>
      <c r="F72" s="64">
        <f t="shared" ref="F72:F98" si="20">SUM(G72:H72,L72:O72)</f>
        <v>1320</v>
      </c>
      <c r="G72" s="97"/>
      <c r="H72" s="64">
        <f t="shared" si="3"/>
        <v>1320</v>
      </c>
      <c r="I72" s="88">
        <v>470</v>
      </c>
      <c r="J72" s="192">
        <v>200</v>
      </c>
      <c r="K72" s="95">
        <v>650</v>
      </c>
      <c r="L72" s="64"/>
      <c r="M72" s="64"/>
      <c r="N72" s="64"/>
      <c r="O72" s="64">
        <f t="shared" si="19"/>
        <v>0</v>
      </c>
      <c r="P72" s="145"/>
      <c r="Q72" s="67"/>
      <c r="R72" s="12"/>
    </row>
    <row r="73" spans="1:18">
      <c r="A73" s="233"/>
      <c r="B73" s="64" t="s">
        <v>180</v>
      </c>
      <c r="C73" s="19"/>
      <c r="D73" s="28"/>
      <c r="E73" s="29" t="s">
        <v>36</v>
      </c>
      <c r="F73" s="64">
        <f t="shared" si="20"/>
        <v>55</v>
      </c>
      <c r="G73" s="97">
        <v>5</v>
      </c>
      <c r="H73" s="64">
        <f t="shared" si="3"/>
        <v>35</v>
      </c>
      <c r="I73" s="65">
        <v>10</v>
      </c>
      <c r="J73" s="151">
        <v>10</v>
      </c>
      <c r="K73" s="95">
        <v>15</v>
      </c>
      <c r="L73" s="64">
        <v>15</v>
      </c>
      <c r="M73" s="64"/>
      <c r="N73" s="64"/>
      <c r="O73" s="64">
        <f t="shared" si="19"/>
        <v>0</v>
      </c>
      <c r="P73" s="145"/>
      <c r="Q73" s="67"/>
      <c r="R73" s="12"/>
    </row>
    <row r="74" spans="1:18">
      <c r="A74" s="233"/>
      <c r="B74" s="47" t="s">
        <v>181</v>
      </c>
      <c r="C74" s="19" t="s">
        <v>37</v>
      </c>
      <c r="D74" s="28"/>
      <c r="E74" s="29" t="s">
        <v>38</v>
      </c>
      <c r="F74" s="47">
        <f t="shared" si="20"/>
        <v>132</v>
      </c>
      <c r="G74" s="97">
        <v>32</v>
      </c>
      <c r="H74" s="47">
        <f t="shared" si="3"/>
        <v>70</v>
      </c>
      <c r="I74" s="65">
        <v>30</v>
      </c>
      <c r="J74" s="151">
        <v>10</v>
      </c>
      <c r="K74" s="89">
        <v>30</v>
      </c>
      <c r="L74" s="64">
        <v>5</v>
      </c>
      <c r="M74" s="64"/>
      <c r="N74" s="64">
        <v>10</v>
      </c>
      <c r="O74" s="64">
        <f t="shared" si="19"/>
        <v>15</v>
      </c>
      <c r="P74" s="145">
        <v>10</v>
      </c>
      <c r="Q74" s="67">
        <v>5</v>
      </c>
      <c r="R74" s="12"/>
    </row>
    <row r="75" spans="1:18">
      <c r="A75" s="233"/>
      <c r="B75" s="64" t="s">
        <v>182</v>
      </c>
      <c r="C75" s="19"/>
      <c r="D75" s="28"/>
      <c r="E75" s="29" t="s">
        <v>129</v>
      </c>
      <c r="F75" s="47">
        <f t="shared" si="20"/>
        <v>0</v>
      </c>
      <c r="G75" s="64"/>
      <c r="H75" s="47">
        <f>SUM(I75:K75)</f>
        <v>0</v>
      </c>
      <c r="I75" s="65"/>
      <c r="J75" s="151"/>
      <c r="K75" s="67"/>
      <c r="L75" s="64"/>
      <c r="M75" s="64"/>
      <c r="N75" s="64"/>
      <c r="O75" s="64">
        <f t="shared" si="19"/>
        <v>0</v>
      </c>
      <c r="P75" s="117"/>
      <c r="Q75" s="67"/>
      <c r="R75" s="12"/>
    </row>
    <row r="76" spans="1:18" s="5" customFormat="1">
      <c r="A76" s="233"/>
      <c r="B76" s="64"/>
      <c r="C76" s="18"/>
      <c r="D76" s="26" t="s">
        <v>39</v>
      </c>
      <c r="E76" s="27"/>
      <c r="F76" s="43">
        <f t="shared" si="20"/>
        <v>5335</v>
      </c>
      <c r="G76" s="68">
        <f>SUM(G77:G91)</f>
        <v>0</v>
      </c>
      <c r="H76" s="43">
        <f t="shared" si="3"/>
        <v>1615</v>
      </c>
      <c r="I76" s="69">
        <f>SUM(I77:I91)</f>
        <v>510</v>
      </c>
      <c r="J76" s="152">
        <f>SUM(J77:J91)</f>
        <v>360</v>
      </c>
      <c r="K76" s="71">
        <f>SUM(K77:K91)</f>
        <v>745</v>
      </c>
      <c r="L76" s="68">
        <f>SUM(L77:L92)</f>
        <v>0</v>
      </c>
      <c r="M76" s="68">
        <f>SUM(M77:M92)</f>
        <v>2255</v>
      </c>
      <c r="N76" s="68">
        <f>SUM(N77:N92)</f>
        <v>1110</v>
      </c>
      <c r="O76" s="68">
        <f>SUM(O77:O91)</f>
        <v>355</v>
      </c>
      <c r="P76" s="118">
        <f>SUM(P77:P91)</f>
        <v>305</v>
      </c>
      <c r="Q76" s="71">
        <f>SUM(Q77:Q91)</f>
        <v>50</v>
      </c>
      <c r="R76" s="13"/>
    </row>
    <row r="77" spans="1:18">
      <c r="A77" s="233"/>
      <c r="B77" s="64" t="s">
        <v>183</v>
      </c>
      <c r="C77" s="19"/>
      <c r="D77" s="28"/>
      <c r="E77" s="29" t="s">
        <v>40</v>
      </c>
      <c r="F77" s="47">
        <f t="shared" si="20"/>
        <v>0</v>
      </c>
      <c r="G77" s="64"/>
      <c r="H77" s="47">
        <f t="shared" si="3"/>
        <v>0</v>
      </c>
      <c r="I77" s="65"/>
      <c r="J77" s="151"/>
      <c r="K77" s="67"/>
      <c r="L77" s="64"/>
      <c r="M77" s="64"/>
      <c r="N77" s="64"/>
      <c r="O77" s="64">
        <f t="shared" si="19"/>
        <v>0</v>
      </c>
      <c r="P77" s="117"/>
      <c r="Q77" s="67"/>
      <c r="R77" s="12"/>
    </row>
    <row r="78" spans="1:18">
      <c r="A78" s="233"/>
      <c r="B78" s="64" t="s">
        <v>184</v>
      </c>
      <c r="C78" s="19"/>
      <c r="D78" s="28"/>
      <c r="E78" s="29" t="s">
        <v>41</v>
      </c>
      <c r="F78" s="47">
        <f t="shared" si="20"/>
        <v>105</v>
      </c>
      <c r="G78" s="64"/>
      <c r="H78" s="47">
        <f t="shared" si="3"/>
        <v>90</v>
      </c>
      <c r="I78" s="65">
        <v>30</v>
      </c>
      <c r="J78" s="192">
        <v>20</v>
      </c>
      <c r="K78" s="95">
        <v>40</v>
      </c>
      <c r="L78" s="64"/>
      <c r="M78" s="64">
        <v>10</v>
      </c>
      <c r="N78" s="64"/>
      <c r="O78" s="64">
        <f t="shared" si="19"/>
        <v>5</v>
      </c>
      <c r="P78" s="145">
        <v>5</v>
      </c>
      <c r="Q78" s="67"/>
      <c r="R78" s="12"/>
    </row>
    <row r="79" spans="1:18">
      <c r="A79" s="233"/>
      <c r="B79" s="64" t="s">
        <v>185</v>
      </c>
      <c r="C79" s="19"/>
      <c r="D79" s="28"/>
      <c r="E79" s="29" t="s">
        <v>42</v>
      </c>
      <c r="F79" s="47">
        <f t="shared" si="20"/>
        <v>25</v>
      </c>
      <c r="G79" s="64"/>
      <c r="H79" s="47">
        <f t="shared" si="3"/>
        <v>10</v>
      </c>
      <c r="I79" s="65"/>
      <c r="J79" s="192">
        <v>10</v>
      </c>
      <c r="K79" s="95"/>
      <c r="L79" s="64"/>
      <c r="M79" s="64"/>
      <c r="N79" s="64"/>
      <c r="O79" s="64">
        <f t="shared" si="19"/>
        <v>15</v>
      </c>
      <c r="P79" s="145">
        <v>15</v>
      </c>
      <c r="Q79" s="67"/>
      <c r="R79" s="12"/>
    </row>
    <row r="80" spans="1:18">
      <c r="A80" s="233"/>
      <c r="B80" s="64" t="s">
        <v>186</v>
      </c>
      <c r="C80" s="19"/>
      <c r="D80" s="28"/>
      <c r="E80" s="29" t="s">
        <v>43</v>
      </c>
      <c r="F80" s="47">
        <f t="shared" si="20"/>
        <v>300</v>
      </c>
      <c r="G80" s="64"/>
      <c r="H80" s="47">
        <f t="shared" ref="H80:H152" si="21">SUM(I80:K80)</f>
        <v>60</v>
      </c>
      <c r="I80" s="98">
        <v>10</v>
      </c>
      <c r="J80" s="151">
        <v>20</v>
      </c>
      <c r="K80" s="95">
        <v>30</v>
      </c>
      <c r="L80" s="64"/>
      <c r="M80" s="64"/>
      <c r="N80" s="97">
        <v>230</v>
      </c>
      <c r="O80" s="64">
        <f t="shared" si="19"/>
        <v>10</v>
      </c>
      <c r="P80" s="145">
        <v>10</v>
      </c>
      <c r="Q80" s="67"/>
      <c r="R80" s="12"/>
    </row>
    <row r="81" spans="1:18">
      <c r="A81" s="233"/>
      <c r="B81" s="64" t="s">
        <v>187</v>
      </c>
      <c r="C81" s="19"/>
      <c r="D81" s="28"/>
      <c r="E81" s="29" t="s">
        <v>44</v>
      </c>
      <c r="F81" s="47">
        <f t="shared" si="20"/>
        <v>140</v>
      </c>
      <c r="G81" s="64"/>
      <c r="H81" s="47">
        <f t="shared" si="21"/>
        <v>70</v>
      </c>
      <c r="I81" s="65">
        <v>20</v>
      </c>
      <c r="J81" s="151">
        <v>20</v>
      </c>
      <c r="K81" s="95">
        <v>30</v>
      </c>
      <c r="L81" s="64"/>
      <c r="M81" s="64">
        <v>50</v>
      </c>
      <c r="N81" s="97">
        <v>15</v>
      </c>
      <c r="O81" s="64">
        <f t="shared" si="19"/>
        <v>5</v>
      </c>
      <c r="P81" s="145">
        <v>5</v>
      </c>
      <c r="Q81" s="67"/>
      <c r="R81" s="12"/>
    </row>
    <row r="82" spans="1:18">
      <c r="A82" s="233"/>
      <c r="B82" s="64" t="s">
        <v>188</v>
      </c>
      <c r="C82" s="19"/>
      <c r="D82" s="28"/>
      <c r="E82" s="29" t="s">
        <v>27</v>
      </c>
      <c r="F82" s="47">
        <f t="shared" si="20"/>
        <v>1200</v>
      </c>
      <c r="G82" s="64"/>
      <c r="H82" s="47">
        <f t="shared" si="21"/>
        <v>340</v>
      </c>
      <c r="I82" s="98">
        <v>90</v>
      </c>
      <c r="J82" s="192">
        <v>100</v>
      </c>
      <c r="K82" s="95">
        <v>150</v>
      </c>
      <c r="L82" s="64"/>
      <c r="M82" s="64">
        <v>390</v>
      </c>
      <c r="N82" s="64">
        <v>350</v>
      </c>
      <c r="O82" s="64">
        <f t="shared" si="19"/>
        <v>120</v>
      </c>
      <c r="P82" s="117">
        <v>120</v>
      </c>
      <c r="Q82" s="67"/>
      <c r="R82" s="12"/>
    </row>
    <row r="83" spans="1:18">
      <c r="A83" s="233"/>
      <c r="B83" s="64" t="s">
        <v>189</v>
      </c>
      <c r="C83" s="19"/>
      <c r="D83" s="28"/>
      <c r="E83" s="29" t="s">
        <v>28</v>
      </c>
      <c r="F83" s="47">
        <f t="shared" si="20"/>
        <v>835</v>
      </c>
      <c r="G83" s="64"/>
      <c r="H83" s="47">
        <f t="shared" si="21"/>
        <v>530</v>
      </c>
      <c r="I83" s="65">
        <v>180</v>
      </c>
      <c r="J83" s="192">
        <v>100</v>
      </c>
      <c r="K83" s="95">
        <v>250</v>
      </c>
      <c r="L83" s="64"/>
      <c r="M83" s="64"/>
      <c r="N83" s="97">
        <v>135</v>
      </c>
      <c r="O83" s="64">
        <f t="shared" si="19"/>
        <v>170</v>
      </c>
      <c r="P83" s="145">
        <v>120</v>
      </c>
      <c r="Q83" s="67">
        <v>50</v>
      </c>
      <c r="R83" s="12"/>
    </row>
    <row r="84" spans="1:18">
      <c r="A84" s="233"/>
      <c r="B84" s="64" t="s">
        <v>190</v>
      </c>
      <c r="C84" s="19"/>
      <c r="D84" s="28"/>
      <c r="E84" s="29" t="s">
        <v>24</v>
      </c>
      <c r="F84" s="47">
        <f t="shared" si="20"/>
        <v>115</v>
      </c>
      <c r="G84" s="64"/>
      <c r="H84" s="47">
        <f t="shared" si="21"/>
        <v>80</v>
      </c>
      <c r="I84" s="65">
        <v>20</v>
      </c>
      <c r="J84" s="151">
        <v>20</v>
      </c>
      <c r="K84" s="67">
        <v>40</v>
      </c>
      <c r="L84" s="64"/>
      <c r="M84" s="97">
        <v>5</v>
      </c>
      <c r="N84" s="97">
        <v>20</v>
      </c>
      <c r="O84" s="64">
        <f t="shared" si="19"/>
        <v>10</v>
      </c>
      <c r="P84" s="145">
        <v>10</v>
      </c>
      <c r="Q84" s="67"/>
      <c r="R84" s="12"/>
    </row>
    <row r="85" spans="1:18">
      <c r="A85" s="233"/>
      <c r="B85" s="64" t="s">
        <v>191</v>
      </c>
      <c r="C85" s="19"/>
      <c r="D85" s="28"/>
      <c r="E85" s="29" t="s">
        <v>25</v>
      </c>
      <c r="F85" s="47">
        <f t="shared" si="20"/>
        <v>560</v>
      </c>
      <c r="G85" s="64"/>
      <c r="H85" s="47">
        <f t="shared" si="21"/>
        <v>410</v>
      </c>
      <c r="I85" s="88">
        <v>150</v>
      </c>
      <c r="J85" s="166">
        <v>60</v>
      </c>
      <c r="K85" s="89">
        <v>200</v>
      </c>
      <c r="L85" s="64"/>
      <c r="M85" s="64">
        <v>10</v>
      </c>
      <c r="N85" s="91">
        <v>130</v>
      </c>
      <c r="O85" s="64">
        <f t="shared" si="19"/>
        <v>10</v>
      </c>
      <c r="P85" s="145">
        <v>10</v>
      </c>
      <c r="Q85" s="67"/>
      <c r="R85" s="42"/>
    </row>
    <row r="86" spans="1:18">
      <c r="A86" s="233"/>
      <c r="B86" s="64" t="s">
        <v>192</v>
      </c>
      <c r="C86" s="19"/>
      <c r="D86" s="28"/>
      <c r="E86" s="29" t="s">
        <v>35</v>
      </c>
      <c r="F86" s="47">
        <f t="shared" si="20"/>
        <v>1170</v>
      </c>
      <c r="G86" s="64"/>
      <c r="H86" s="47">
        <f t="shared" si="21"/>
        <v>0</v>
      </c>
      <c r="I86" s="65"/>
      <c r="J86" s="151"/>
      <c r="K86" s="67"/>
      <c r="L86" s="64"/>
      <c r="M86" s="64">
        <v>990</v>
      </c>
      <c r="N86" s="97">
        <v>180</v>
      </c>
      <c r="O86" s="64">
        <f t="shared" si="19"/>
        <v>0</v>
      </c>
      <c r="P86" s="145"/>
      <c r="Q86" s="67"/>
      <c r="R86" s="12"/>
    </row>
    <row r="87" spans="1:18">
      <c r="A87" s="233"/>
      <c r="B87" s="64" t="s">
        <v>193</v>
      </c>
      <c r="C87" s="19"/>
      <c r="D87" s="28"/>
      <c r="E87" s="29" t="s">
        <v>45</v>
      </c>
      <c r="F87" s="47">
        <f t="shared" si="20"/>
        <v>0</v>
      </c>
      <c r="G87" s="64"/>
      <c r="H87" s="47">
        <f t="shared" si="21"/>
        <v>0</v>
      </c>
      <c r="I87" s="65"/>
      <c r="J87" s="151"/>
      <c r="K87" s="67"/>
      <c r="L87" s="64"/>
      <c r="M87" s="64"/>
      <c r="N87" s="64"/>
      <c r="O87" s="64">
        <f t="shared" si="19"/>
        <v>0</v>
      </c>
      <c r="P87" s="145"/>
      <c r="Q87" s="67"/>
      <c r="R87" s="12"/>
    </row>
    <row r="88" spans="1:18">
      <c r="A88" s="233"/>
      <c r="B88" s="64" t="s">
        <v>194</v>
      </c>
      <c r="C88" s="19"/>
      <c r="D88" s="28"/>
      <c r="E88" s="29" t="s">
        <v>46</v>
      </c>
      <c r="F88" s="47">
        <f t="shared" si="20"/>
        <v>0</v>
      </c>
      <c r="G88" s="64"/>
      <c r="H88" s="47">
        <f t="shared" si="21"/>
        <v>0</v>
      </c>
      <c r="I88" s="65"/>
      <c r="J88" s="151"/>
      <c r="K88" s="67"/>
      <c r="L88" s="64"/>
      <c r="M88" s="64"/>
      <c r="N88" s="64"/>
      <c r="O88" s="64">
        <f t="shared" si="19"/>
        <v>0</v>
      </c>
      <c r="P88" s="145"/>
      <c r="Q88" s="67"/>
      <c r="R88" s="12"/>
    </row>
    <row r="89" spans="1:18">
      <c r="A89" s="233"/>
      <c r="B89" s="64" t="s">
        <v>195</v>
      </c>
      <c r="C89" s="19"/>
      <c r="D89" s="28"/>
      <c r="E89" s="29" t="s">
        <v>47</v>
      </c>
      <c r="F89" s="47">
        <f t="shared" si="20"/>
        <v>0</v>
      </c>
      <c r="G89" s="64"/>
      <c r="H89" s="47">
        <f t="shared" si="21"/>
        <v>0</v>
      </c>
      <c r="I89" s="65"/>
      <c r="J89" s="151"/>
      <c r="K89" s="67"/>
      <c r="L89" s="64"/>
      <c r="M89" s="64"/>
      <c r="N89" s="64"/>
      <c r="O89" s="64">
        <f t="shared" si="19"/>
        <v>0</v>
      </c>
      <c r="P89" s="145"/>
      <c r="Q89" s="67"/>
      <c r="R89" s="12"/>
    </row>
    <row r="90" spans="1:18">
      <c r="A90" s="233"/>
      <c r="B90" s="64" t="s">
        <v>196</v>
      </c>
      <c r="C90" s="19"/>
      <c r="D90" s="28"/>
      <c r="E90" s="29" t="s">
        <v>48</v>
      </c>
      <c r="F90" s="47">
        <f t="shared" si="20"/>
        <v>0</v>
      </c>
      <c r="G90" s="64"/>
      <c r="H90" s="47">
        <f t="shared" si="21"/>
        <v>0</v>
      </c>
      <c r="I90" s="65"/>
      <c r="J90" s="151"/>
      <c r="K90" s="67"/>
      <c r="L90" s="64"/>
      <c r="M90" s="64"/>
      <c r="N90" s="64"/>
      <c r="O90" s="64">
        <f t="shared" si="19"/>
        <v>0</v>
      </c>
      <c r="P90" s="145"/>
      <c r="Q90" s="67"/>
      <c r="R90" s="12"/>
    </row>
    <row r="91" spans="1:18">
      <c r="A91" s="233"/>
      <c r="B91" s="64" t="s">
        <v>197</v>
      </c>
      <c r="C91" s="19"/>
      <c r="D91" s="28"/>
      <c r="E91" s="29" t="s">
        <v>38</v>
      </c>
      <c r="F91" s="47">
        <f t="shared" si="20"/>
        <v>835</v>
      </c>
      <c r="G91" s="64"/>
      <c r="H91" s="47">
        <f t="shared" si="21"/>
        <v>25</v>
      </c>
      <c r="I91" s="65">
        <v>10</v>
      </c>
      <c r="J91" s="151">
        <v>10</v>
      </c>
      <c r="K91" s="95">
        <v>5</v>
      </c>
      <c r="L91" s="64"/>
      <c r="M91" s="64">
        <v>800</v>
      </c>
      <c r="N91" s="64"/>
      <c r="O91" s="64">
        <f t="shared" si="19"/>
        <v>10</v>
      </c>
      <c r="P91" s="145">
        <v>10</v>
      </c>
      <c r="Q91" s="67"/>
      <c r="R91" s="12"/>
    </row>
    <row r="92" spans="1:18">
      <c r="A92" s="233"/>
      <c r="B92" s="64" t="s">
        <v>198</v>
      </c>
      <c r="C92" s="19"/>
      <c r="D92" s="28"/>
      <c r="E92" s="29" t="s">
        <v>130</v>
      </c>
      <c r="F92" s="47">
        <f t="shared" si="20"/>
        <v>50</v>
      </c>
      <c r="G92" s="64"/>
      <c r="H92" s="47"/>
      <c r="I92" s="65"/>
      <c r="J92" s="151"/>
      <c r="K92" s="67"/>
      <c r="L92" s="64"/>
      <c r="M92" s="64"/>
      <c r="N92" s="91">
        <v>50</v>
      </c>
      <c r="O92" s="64">
        <f t="shared" si="19"/>
        <v>0</v>
      </c>
      <c r="P92" s="117"/>
      <c r="Q92" s="67"/>
      <c r="R92" s="12"/>
    </row>
    <row r="93" spans="1:18">
      <c r="A93" s="233"/>
      <c r="B93" s="64"/>
      <c r="C93" s="19"/>
      <c r="D93" s="26" t="s">
        <v>49</v>
      </c>
      <c r="E93" s="27"/>
      <c r="F93" s="43">
        <f t="shared" si="20"/>
        <v>172</v>
      </c>
      <c r="G93" s="68">
        <f>SUM(G94)</f>
        <v>172</v>
      </c>
      <c r="H93" s="43">
        <f t="shared" si="21"/>
        <v>0</v>
      </c>
      <c r="I93" s="69"/>
      <c r="J93" s="152"/>
      <c r="K93" s="71"/>
      <c r="L93" s="68"/>
      <c r="M93" s="68"/>
      <c r="N93" s="68"/>
      <c r="O93" s="68"/>
      <c r="P93" s="118"/>
      <c r="Q93" s="71"/>
      <c r="R93" s="12"/>
    </row>
    <row r="94" spans="1:18">
      <c r="A94" s="233"/>
      <c r="B94" s="64" t="s">
        <v>199</v>
      </c>
      <c r="C94" s="19"/>
      <c r="D94" s="28"/>
      <c r="E94" s="29" t="s">
        <v>49</v>
      </c>
      <c r="F94" s="47">
        <f t="shared" si="20"/>
        <v>172</v>
      </c>
      <c r="G94" s="64">
        <v>172</v>
      </c>
      <c r="H94" s="47">
        <f t="shared" si="21"/>
        <v>0</v>
      </c>
      <c r="I94" s="65"/>
      <c r="J94" s="151"/>
      <c r="K94" s="67"/>
      <c r="L94" s="64"/>
      <c r="M94" s="64"/>
      <c r="N94" s="64"/>
      <c r="O94" s="64"/>
      <c r="P94" s="117"/>
      <c r="Q94" s="67"/>
      <c r="R94" s="12"/>
    </row>
    <row r="95" spans="1:18">
      <c r="A95" s="233"/>
      <c r="B95" s="64"/>
      <c r="C95" s="19"/>
      <c r="D95" s="254" t="s">
        <v>85</v>
      </c>
      <c r="E95" s="255"/>
      <c r="F95" s="43">
        <f t="shared" si="20"/>
        <v>4000</v>
      </c>
      <c r="G95" s="68"/>
      <c r="H95" s="43">
        <f t="shared" si="21"/>
        <v>0</v>
      </c>
      <c r="I95" s="69">
        <f t="shared" ref="I95:Q95" si="22">SUM(I96:I99)</f>
        <v>0</v>
      </c>
      <c r="J95" s="152">
        <f t="shared" si="22"/>
        <v>0</v>
      </c>
      <c r="K95" s="71">
        <f t="shared" si="22"/>
        <v>0</v>
      </c>
      <c r="L95" s="68">
        <f t="shared" si="22"/>
        <v>0</v>
      </c>
      <c r="M95" s="68">
        <f t="shared" si="22"/>
        <v>0</v>
      </c>
      <c r="N95" s="68">
        <f t="shared" si="22"/>
        <v>0</v>
      </c>
      <c r="O95" s="68">
        <f>SUM(O96:O99)</f>
        <v>4000</v>
      </c>
      <c r="P95" s="118">
        <f t="shared" si="22"/>
        <v>4000</v>
      </c>
      <c r="Q95" s="71">
        <f t="shared" si="22"/>
        <v>0</v>
      </c>
      <c r="R95" s="12"/>
    </row>
    <row r="96" spans="1:18">
      <c r="A96" s="233"/>
      <c r="B96" s="64" t="s">
        <v>200</v>
      </c>
      <c r="C96" s="19"/>
      <c r="D96" s="180"/>
      <c r="E96" s="181" t="s">
        <v>131</v>
      </c>
      <c r="F96" s="47">
        <f t="shared" si="20"/>
        <v>0</v>
      </c>
      <c r="G96" s="64"/>
      <c r="H96" s="47"/>
      <c r="I96" s="65"/>
      <c r="J96" s="151"/>
      <c r="K96" s="67"/>
      <c r="L96" s="64"/>
      <c r="M96" s="64"/>
      <c r="N96" s="64"/>
      <c r="O96" s="64">
        <f t="shared" ref="O96:O99" si="23">SUM(P96:Q96)</f>
        <v>0</v>
      </c>
      <c r="P96" s="117"/>
      <c r="Q96" s="67"/>
      <c r="R96" s="12"/>
    </row>
    <row r="97" spans="1:18">
      <c r="A97" s="233"/>
      <c r="B97" s="64" t="s">
        <v>201</v>
      </c>
      <c r="C97" s="19"/>
      <c r="D97" s="180"/>
      <c r="E97" s="181" t="s">
        <v>132</v>
      </c>
      <c r="F97" s="47">
        <f t="shared" si="20"/>
        <v>0</v>
      </c>
      <c r="G97" s="64"/>
      <c r="H97" s="47"/>
      <c r="I97" s="65"/>
      <c r="J97" s="151"/>
      <c r="K97" s="67"/>
      <c r="L97" s="64"/>
      <c r="M97" s="64"/>
      <c r="N97" s="64"/>
      <c r="O97" s="64">
        <f t="shared" si="23"/>
        <v>0</v>
      </c>
      <c r="P97" s="117"/>
      <c r="Q97" s="67"/>
      <c r="R97" s="12"/>
    </row>
    <row r="98" spans="1:18">
      <c r="A98" s="233"/>
      <c r="B98" s="64" t="s">
        <v>202</v>
      </c>
      <c r="C98" s="19"/>
      <c r="D98" s="180"/>
      <c r="E98" s="137" t="s">
        <v>133</v>
      </c>
      <c r="F98" s="47">
        <f t="shared" si="20"/>
        <v>1500</v>
      </c>
      <c r="G98" s="64"/>
      <c r="H98" s="47"/>
      <c r="I98" s="65"/>
      <c r="J98" s="151"/>
      <c r="K98" s="67"/>
      <c r="L98" s="64"/>
      <c r="M98" s="64"/>
      <c r="N98" s="64"/>
      <c r="O98" s="64">
        <f t="shared" si="23"/>
        <v>1500</v>
      </c>
      <c r="P98" s="117">
        <v>1500</v>
      </c>
      <c r="Q98" s="67"/>
      <c r="R98" s="42"/>
    </row>
    <row r="99" spans="1:18">
      <c r="A99" s="233"/>
      <c r="B99" s="64" t="s">
        <v>160</v>
      </c>
      <c r="C99" s="19"/>
      <c r="D99" s="28"/>
      <c r="E99" s="181" t="s">
        <v>148</v>
      </c>
      <c r="F99" s="47">
        <f>SUM(G99:H99,L99:O99)</f>
        <v>2500</v>
      </c>
      <c r="G99" s="64"/>
      <c r="H99" s="47">
        <f t="shared" si="21"/>
        <v>0</v>
      </c>
      <c r="I99" s="65"/>
      <c r="J99" s="151"/>
      <c r="K99" s="67"/>
      <c r="L99" s="64"/>
      <c r="M99" s="64"/>
      <c r="N99" s="64"/>
      <c r="O99" s="64">
        <f t="shared" si="23"/>
        <v>2500</v>
      </c>
      <c r="P99" s="117">
        <v>2500</v>
      </c>
      <c r="Q99" s="67"/>
      <c r="R99" s="42"/>
    </row>
    <row r="100" spans="1:18" ht="14.25" customHeight="1">
      <c r="A100" s="233"/>
      <c r="B100" s="47"/>
      <c r="C100" s="19"/>
      <c r="D100" s="26" t="s">
        <v>50</v>
      </c>
      <c r="E100" s="27"/>
      <c r="F100" s="43">
        <f>SUM(F101)</f>
        <v>2070</v>
      </c>
      <c r="G100" s="43">
        <f t="shared" ref="G100:Q100" si="24">SUM(G101)</f>
        <v>0</v>
      </c>
      <c r="H100" s="43">
        <f t="shared" si="24"/>
        <v>2070</v>
      </c>
      <c r="I100" s="69">
        <f t="shared" si="24"/>
        <v>0</v>
      </c>
      <c r="J100" s="152">
        <f t="shared" si="24"/>
        <v>0</v>
      </c>
      <c r="K100" s="71">
        <f>SUM(K101)</f>
        <v>2070</v>
      </c>
      <c r="L100" s="43">
        <f t="shared" si="24"/>
        <v>0</v>
      </c>
      <c r="M100" s="43">
        <f t="shared" si="24"/>
        <v>0</v>
      </c>
      <c r="N100" s="43">
        <f t="shared" si="24"/>
        <v>0</v>
      </c>
      <c r="O100" s="43">
        <f t="shared" si="24"/>
        <v>0</v>
      </c>
      <c r="P100" s="112">
        <f t="shared" si="24"/>
        <v>0</v>
      </c>
      <c r="Q100" s="46">
        <f t="shared" si="24"/>
        <v>0</v>
      </c>
      <c r="R100" s="12"/>
    </row>
    <row r="101" spans="1:18">
      <c r="A101" s="233"/>
      <c r="B101" s="60" t="s">
        <v>203</v>
      </c>
      <c r="C101" s="19"/>
      <c r="D101" s="22"/>
      <c r="E101" s="23" t="s">
        <v>50</v>
      </c>
      <c r="F101" s="51">
        <f t="shared" ref="F101:F159" si="25">SUM(G101:H101,L101:O101)</f>
        <v>2070</v>
      </c>
      <c r="G101" s="52"/>
      <c r="H101" s="51">
        <f t="shared" si="21"/>
        <v>2070</v>
      </c>
      <c r="I101" s="53"/>
      <c r="J101" s="154"/>
      <c r="K101" s="197">
        <v>2070</v>
      </c>
      <c r="L101" s="60"/>
      <c r="M101" s="60"/>
      <c r="N101" s="60"/>
      <c r="O101" s="60"/>
      <c r="P101" s="116"/>
      <c r="Q101" s="63"/>
      <c r="R101" s="42"/>
    </row>
    <row r="102" spans="1:18" s="5" customFormat="1">
      <c r="A102" s="233"/>
      <c r="B102" s="76"/>
      <c r="C102" s="18"/>
      <c r="D102" s="246" t="s">
        <v>86</v>
      </c>
      <c r="E102" s="247"/>
      <c r="F102" s="56">
        <f t="shared" si="25"/>
        <v>71762</v>
      </c>
      <c r="G102" s="56">
        <f>SUM(G48,G56,G76,G93,G95,G100)</f>
        <v>457</v>
      </c>
      <c r="H102" s="56">
        <f t="shared" si="21"/>
        <v>47010</v>
      </c>
      <c r="I102" s="57">
        <f t="shared" ref="I102:Q102" si="26">SUM(I48,I56,I76,I93,I95,I100)</f>
        <v>17230</v>
      </c>
      <c r="J102" s="149">
        <f t="shared" si="26"/>
        <v>8540</v>
      </c>
      <c r="K102" s="59">
        <f t="shared" si="26"/>
        <v>21240</v>
      </c>
      <c r="L102" s="56">
        <f t="shared" si="26"/>
        <v>3485</v>
      </c>
      <c r="M102" s="56">
        <f t="shared" si="26"/>
        <v>5790</v>
      </c>
      <c r="N102" s="56">
        <f t="shared" si="26"/>
        <v>7720</v>
      </c>
      <c r="O102" s="56">
        <f t="shared" si="26"/>
        <v>7300</v>
      </c>
      <c r="P102" s="115">
        <f t="shared" si="26"/>
        <v>7100</v>
      </c>
      <c r="Q102" s="59">
        <f t="shared" si="26"/>
        <v>200</v>
      </c>
      <c r="R102" s="14"/>
    </row>
    <row r="103" spans="1:18" s="5" customFormat="1">
      <c r="A103" s="173"/>
      <c r="B103" s="75"/>
      <c r="C103" s="240" t="s">
        <v>87</v>
      </c>
      <c r="D103" s="250"/>
      <c r="E103" s="241"/>
      <c r="F103" s="56">
        <f t="shared" si="25"/>
        <v>4640</v>
      </c>
      <c r="G103" s="56">
        <f>G47-G102</f>
        <v>1075</v>
      </c>
      <c r="H103" s="56">
        <f t="shared" si="21"/>
        <v>3410</v>
      </c>
      <c r="I103" s="57">
        <f t="shared" ref="I103:Q103" si="27">I47-I102</f>
        <v>1170</v>
      </c>
      <c r="J103" s="155">
        <f t="shared" si="27"/>
        <v>800</v>
      </c>
      <c r="K103" s="74">
        <f t="shared" si="27"/>
        <v>1440</v>
      </c>
      <c r="L103" s="75">
        <f t="shared" si="27"/>
        <v>15</v>
      </c>
      <c r="M103" s="75">
        <f t="shared" si="27"/>
        <v>10</v>
      </c>
      <c r="N103" s="75">
        <f t="shared" si="27"/>
        <v>30</v>
      </c>
      <c r="O103" s="75">
        <f t="shared" si="27"/>
        <v>100</v>
      </c>
      <c r="P103" s="120">
        <f t="shared" si="27"/>
        <v>50</v>
      </c>
      <c r="Q103" s="74">
        <f t="shared" si="27"/>
        <v>50</v>
      </c>
      <c r="R103" s="14"/>
    </row>
    <row r="104" spans="1:18">
      <c r="A104" s="233">
        <v>4</v>
      </c>
      <c r="B104" s="64" t="s">
        <v>157</v>
      </c>
      <c r="C104" s="19"/>
      <c r="D104" s="37" t="s">
        <v>51</v>
      </c>
      <c r="E104" s="31"/>
      <c r="F104" s="43">
        <f t="shared" si="25"/>
        <v>0</v>
      </c>
      <c r="G104" s="43">
        <f>SUM(G105:G106)</f>
        <v>0</v>
      </c>
      <c r="H104" s="43">
        <f t="shared" si="21"/>
        <v>0</v>
      </c>
      <c r="I104" s="44">
        <f>SUM(I105:I106)</f>
        <v>0</v>
      </c>
      <c r="J104" s="150">
        <f>SUM(J105:J106)</f>
        <v>0</v>
      </c>
      <c r="K104" s="46">
        <f>SUM(K105:K106)</f>
        <v>0</v>
      </c>
      <c r="L104" s="46">
        <f t="shared" ref="L104:M104" si="28">SUM(L105:L106)</f>
        <v>0</v>
      </c>
      <c r="M104" s="46">
        <f t="shared" si="28"/>
        <v>0</v>
      </c>
      <c r="N104" s="47"/>
      <c r="O104" s="47"/>
      <c r="P104" s="113"/>
      <c r="Q104" s="50"/>
      <c r="R104" s="11"/>
    </row>
    <row r="105" spans="1:18">
      <c r="A105" s="233"/>
      <c r="B105" s="64" t="s">
        <v>158</v>
      </c>
      <c r="C105" s="19"/>
      <c r="D105" s="28"/>
      <c r="E105" s="29" t="s">
        <v>52</v>
      </c>
      <c r="F105" s="47">
        <f t="shared" si="25"/>
        <v>0</v>
      </c>
      <c r="G105" s="64"/>
      <c r="H105" s="47">
        <f t="shared" si="21"/>
        <v>0</v>
      </c>
      <c r="I105" s="65"/>
      <c r="J105" s="151"/>
      <c r="K105" s="67"/>
      <c r="L105" s="64"/>
      <c r="M105" s="64"/>
      <c r="N105" s="64"/>
      <c r="O105" s="64"/>
      <c r="P105" s="117"/>
      <c r="Q105" s="67"/>
      <c r="R105" s="12"/>
    </row>
    <row r="106" spans="1:18">
      <c r="A106" s="233"/>
      <c r="B106" s="64" t="s">
        <v>159</v>
      </c>
      <c r="C106" s="19" t="s">
        <v>3</v>
      </c>
      <c r="D106" s="28"/>
      <c r="E106" s="29" t="s">
        <v>53</v>
      </c>
      <c r="F106" s="47">
        <f t="shared" si="25"/>
        <v>0</v>
      </c>
      <c r="G106" s="64"/>
      <c r="H106" s="47">
        <f t="shared" si="21"/>
        <v>0</v>
      </c>
      <c r="I106" s="65"/>
      <c r="J106" s="151"/>
      <c r="K106" s="67"/>
      <c r="L106" s="64"/>
      <c r="M106" s="64"/>
      <c r="N106" s="64"/>
      <c r="O106" s="64"/>
      <c r="P106" s="117"/>
      <c r="Q106" s="67"/>
      <c r="R106" s="141"/>
    </row>
    <row r="107" spans="1:18">
      <c r="A107" s="233"/>
      <c r="B107" s="64" t="s">
        <v>161</v>
      </c>
      <c r="C107" s="19"/>
      <c r="D107" s="26" t="s">
        <v>54</v>
      </c>
      <c r="E107" s="29"/>
      <c r="F107" s="47">
        <f t="shared" si="25"/>
        <v>0</v>
      </c>
      <c r="G107" s="64"/>
      <c r="H107" s="47">
        <f t="shared" si="21"/>
        <v>0</v>
      </c>
      <c r="I107" s="65"/>
      <c r="J107" s="151"/>
      <c r="K107" s="67"/>
      <c r="L107" s="64"/>
      <c r="M107" s="64"/>
      <c r="N107" s="64"/>
      <c r="O107" s="64"/>
      <c r="P107" s="117"/>
      <c r="Q107" s="67"/>
      <c r="R107" s="12"/>
    </row>
    <row r="108" spans="1:18">
      <c r="A108" s="233"/>
      <c r="B108" s="64" t="s">
        <v>162</v>
      </c>
      <c r="C108" s="19"/>
      <c r="D108" s="28"/>
      <c r="E108" s="29" t="s">
        <v>54</v>
      </c>
      <c r="F108" s="47">
        <f t="shared" si="25"/>
        <v>0</v>
      </c>
      <c r="G108" s="64"/>
      <c r="H108" s="47">
        <f t="shared" si="21"/>
        <v>0</v>
      </c>
      <c r="I108" s="65"/>
      <c r="J108" s="151"/>
      <c r="K108" s="67"/>
      <c r="L108" s="64"/>
      <c r="M108" s="64"/>
      <c r="N108" s="64"/>
      <c r="O108" s="64"/>
      <c r="P108" s="117"/>
      <c r="Q108" s="67"/>
      <c r="R108" s="12"/>
    </row>
    <row r="109" spans="1:18">
      <c r="A109" s="233"/>
      <c r="B109" s="64" t="s">
        <v>163</v>
      </c>
      <c r="C109" s="19"/>
      <c r="D109" s="28"/>
      <c r="E109" s="38" t="s">
        <v>55</v>
      </c>
      <c r="F109" s="47">
        <f t="shared" si="25"/>
        <v>0</v>
      </c>
      <c r="G109" s="64"/>
      <c r="H109" s="47">
        <f t="shared" si="21"/>
        <v>0</v>
      </c>
      <c r="I109" s="65"/>
      <c r="J109" s="151"/>
      <c r="K109" s="67"/>
      <c r="L109" s="64"/>
      <c r="M109" s="64"/>
      <c r="N109" s="64"/>
      <c r="O109" s="64"/>
      <c r="P109" s="117"/>
      <c r="Q109" s="67"/>
      <c r="R109" s="12"/>
    </row>
    <row r="110" spans="1:18">
      <c r="A110" s="233"/>
      <c r="B110" s="64" t="s">
        <v>164</v>
      </c>
      <c r="C110" s="19"/>
      <c r="D110" s="26" t="s">
        <v>56</v>
      </c>
      <c r="E110" s="29"/>
      <c r="F110" s="47">
        <f t="shared" si="25"/>
        <v>0</v>
      </c>
      <c r="G110" s="64"/>
      <c r="H110" s="47">
        <f t="shared" si="21"/>
        <v>0</v>
      </c>
      <c r="I110" s="65"/>
      <c r="J110" s="151"/>
      <c r="K110" s="67"/>
      <c r="L110" s="64"/>
      <c r="M110" s="64"/>
      <c r="N110" s="64"/>
      <c r="O110" s="64"/>
      <c r="P110" s="117"/>
      <c r="Q110" s="67"/>
      <c r="R110" s="12"/>
    </row>
    <row r="111" spans="1:18">
      <c r="A111" s="233"/>
      <c r="B111" s="64" t="s">
        <v>166</v>
      </c>
      <c r="C111" s="19"/>
      <c r="D111" s="28"/>
      <c r="E111" s="29" t="s">
        <v>57</v>
      </c>
      <c r="F111" s="47">
        <f t="shared" si="25"/>
        <v>0</v>
      </c>
      <c r="G111" s="64"/>
      <c r="H111" s="47">
        <f t="shared" si="21"/>
        <v>0</v>
      </c>
      <c r="I111" s="65"/>
      <c r="J111" s="151"/>
      <c r="K111" s="67"/>
      <c r="L111" s="64"/>
      <c r="M111" s="64"/>
      <c r="N111" s="64"/>
      <c r="O111" s="64"/>
      <c r="P111" s="117"/>
      <c r="Q111" s="67"/>
      <c r="R111" s="12"/>
    </row>
    <row r="112" spans="1:18">
      <c r="A112" s="233"/>
      <c r="B112" s="64" t="s">
        <v>152</v>
      </c>
      <c r="C112" s="19" t="s">
        <v>8</v>
      </c>
      <c r="D112" s="28"/>
      <c r="E112" s="29" t="s">
        <v>58</v>
      </c>
      <c r="F112" s="47">
        <f t="shared" si="25"/>
        <v>0</v>
      </c>
      <c r="G112" s="64"/>
      <c r="H112" s="47">
        <f t="shared" si="21"/>
        <v>0</v>
      </c>
      <c r="I112" s="65"/>
      <c r="J112" s="151"/>
      <c r="K112" s="67"/>
      <c r="L112" s="64"/>
      <c r="M112" s="64"/>
      <c r="N112" s="64"/>
      <c r="O112" s="64"/>
      <c r="P112" s="117"/>
      <c r="Q112" s="67"/>
      <c r="R112" s="12"/>
    </row>
    <row r="113" spans="1:18">
      <c r="A113" s="233"/>
      <c r="B113" s="60"/>
      <c r="C113" s="19"/>
      <c r="D113" s="22"/>
      <c r="E113" s="23"/>
      <c r="F113" s="51">
        <f t="shared" si="25"/>
        <v>0</v>
      </c>
      <c r="G113" s="60"/>
      <c r="H113" s="51">
        <f t="shared" si="21"/>
        <v>0</v>
      </c>
      <c r="I113" s="61"/>
      <c r="J113" s="154"/>
      <c r="K113" s="63"/>
      <c r="L113" s="60"/>
      <c r="M113" s="60"/>
      <c r="N113" s="60"/>
      <c r="O113" s="60"/>
      <c r="P113" s="116"/>
      <c r="Q113" s="63"/>
      <c r="R113" s="9"/>
    </row>
    <row r="114" spans="1:18">
      <c r="A114" s="233"/>
      <c r="B114" s="76"/>
      <c r="C114" s="39"/>
      <c r="D114" s="242" t="s">
        <v>88</v>
      </c>
      <c r="E114" s="243"/>
      <c r="F114" s="76">
        <f t="shared" si="25"/>
        <v>0</v>
      </c>
      <c r="G114" s="76">
        <f>G104+G107+G110</f>
        <v>0</v>
      </c>
      <c r="H114" s="76">
        <f t="shared" si="21"/>
        <v>0</v>
      </c>
      <c r="I114" s="77">
        <f>SUM(I104,I107,I110)</f>
        <v>0</v>
      </c>
      <c r="J114" s="156">
        <f t="shared" ref="J114:N114" si="29">SUM(J104,J107,J110)</f>
        <v>0</v>
      </c>
      <c r="K114" s="79">
        <f t="shared" si="29"/>
        <v>0</v>
      </c>
      <c r="L114" s="79">
        <f t="shared" si="29"/>
        <v>0</v>
      </c>
      <c r="M114" s="79">
        <f t="shared" si="29"/>
        <v>0</v>
      </c>
      <c r="N114" s="79">
        <f t="shared" si="29"/>
        <v>0</v>
      </c>
      <c r="O114" s="76"/>
      <c r="P114" s="121"/>
      <c r="Q114" s="79"/>
      <c r="R114" s="10"/>
    </row>
    <row r="115" spans="1:18">
      <c r="A115" s="233"/>
      <c r="B115" s="47" t="s">
        <v>167</v>
      </c>
      <c r="C115" s="19"/>
      <c r="D115" s="37" t="s">
        <v>59</v>
      </c>
      <c r="E115" s="31"/>
      <c r="F115" s="43">
        <f t="shared" si="25"/>
        <v>3830</v>
      </c>
      <c r="G115" s="43">
        <f>SUM(G116+G117+G118)</f>
        <v>0</v>
      </c>
      <c r="H115" s="43">
        <f t="shared" si="21"/>
        <v>3830</v>
      </c>
      <c r="I115" s="80">
        <f>SUM(I116:I118)</f>
        <v>1150</v>
      </c>
      <c r="J115" s="157">
        <f t="shared" ref="J115:Q115" si="30">SUM(J116:J118)</f>
        <v>770</v>
      </c>
      <c r="K115" s="81">
        <f t="shared" si="30"/>
        <v>1910</v>
      </c>
      <c r="L115" s="81">
        <f t="shared" si="30"/>
        <v>0</v>
      </c>
      <c r="M115" s="81">
        <f t="shared" si="30"/>
        <v>0</v>
      </c>
      <c r="N115" s="81">
        <f t="shared" si="30"/>
        <v>0</v>
      </c>
      <c r="O115" s="81">
        <f t="shared" si="30"/>
        <v>0</v>
      </c>
      <c r="P115" s="122">
        <f t="shared" si="30"/>
        <v>0</v>
      </c>
      <c r="Q115" s="81">
        <f t="shared" si="30"/>
        <v>0</v>
      </c>
      <c r="R115" s="7"/>
    </row>
    <row r="116" spans="1:18">
      <c r="A116" s="233"/>
      <c r="B116" s="64" t="s">
        <v>168</v>
      </c>
      <c r="C116" s="19" t="s">
        <v>20</v>
      </c>
      <c r="D116" s="28"/>
      <c r="E116" s="29" t="s">
        <v>60</v>
      </c>
      <c r="F116" s="47">
        <f t="shared" si="25"/>
        <v>0</v>
      </c>
      <c r="G116" s="64"/>
      <c r="H116" s="47">
        <f t="shared" si="21"/>
        <v>0</v>
      </c>
      <c r="I116" s="65"/>
      <c r="J116" s="151"/>
      <c r="K116" s="67"/>
      <c r="L116" s="64"/>
      <c r="M116" s="64"/>
      <c r="N116" s="64"/>
      <c r="O116" s="64"/>
      <c r="P116" s="117"/>
      <c r="Q116" s="67"/>
      <c r="R116" s="12"/>
    </row>
    <row r="117" spans="1:18">
      <c r="A117" s="233"/>
      <c r="B117" s="64" t="s">
        <v>169</v>
      </c>
      <c r="C117" s="40"/>
      <c r="D117" s="28"/>
      <c r="E117" s="29" t="s">
        <v>61</v>
      </c>
      <c r="F117" s="47">
        <f t="shared" si="25"/>
        <v>0</v>
      </c>
      <c r="G117" s="64"/>
      <c r="H117" s="47">
        <f t="shared" si="21"/>
        <v>0</v>
      </c>
      <c r="I117" s="65"/>
      <c r="J117" s="151"/>
      <c r="K117" s="67"/>
      <c r="L117" s="64"/>
      <c r="M117" s="64"/>
      <c r="N117" s="64"/>
      <c r="O117" s="64"/>
      <c r="P117" s="117"/>
      <c r="Q117" s="67"/>
      <c r="R117" s="143"/>
    </row>
    <row r="118" spans="1:18">
      <c r="A118" s="233"/>
      <c r="B118" s="64" t="s">
        <v>170</v>
      </c>
      <c r="C118" s="19"/>
      <c r="D118" s="28"/>
      <c r="E118" s="29" t="s">
        <v>89</v>
      </c>
      <c r="F118" s="47">
        <f t="shared" si="25"/>
        <v>3830</v>
      </c>
      <c r="G118" s="64"/>
      <c r="H118" s="47">
        <f t="shared" si="21"/>
        <v>3830</v>
      </c>
      <c r="I118" s="98">
        <v>1150</v>
      </c>
      <c r="J118" s="192">
        <v>770</v>
      </c>
      <c r="K118" s="95">
        <v>1910</v>
      </c>
      <c r="L118" s="64"/>
      <c r="M118" s="64"/>
      <c r="N118" s="64"/>
      <c r="O118" s="64"/>
      <c r="P118" s="117"/>
      <c r="Q118" s="67"/>
      <c r="R118" s="141"/>
    </row>
    <row r="119" spans="1:18">
      <c r="A119" s="233"/>
      <c r="B119" s="64" t="s">
        <v>171</v>
      </c>
      <c r="C119" s="19"/>
      <c r="D119" s="26" t="s">
        <v>62</v>
      </c>
      <c r="E119" s="29"/>
      <c r="F119" s="47">
        <f t="shared" si="25"/>
        <v>0</v>
      </c>
      <c r="G119" s="64"/>
      <c r="H119" s="47">
        <f t="shared" si="21"/>
        <v>0</v>
      </c>
      <c r="I119" s="65"/>
      <c r="J119" s="151"/>
      <c r="K119" s="67"/>
      <c r="L119" s="64"/>
      <c r="M119" s="64"/>
      <c r="N119" s="64"/>
      <c r="O119" s="64"/>
      <c r="P119" s="117"/>
      <c r="Q119" s="67"/>
      <c r="R119" s="12"/>
    </row>
    <row r="120" spans="1:18">
      <c r="A120" s="233"/>
      <c r="B120" s="64"/>
      <c r="C120" s="19" t="s">
        <v>37</v>
      </c>
      <c r="D120" s="28"/>
      <c r="E120" s="29"/>
      <c r="F120" s="47">
        <f t="shared" si="25"/>
        <v>0</v>
      </c>
      <c r="G120" s="52"/>
      <c r="H120" s="47">
        <f t="shared" si="21"/>
        <v>0</v>
      </c>
      <c r="I120" s="53"/>
      <c r="J120" s="153"/>
      <c r="K120" s="55"/>
      <c r="L120" s="64"/>
      <c r="M120" s="64"/>
      <c r="N120" s="64"/>
      <c r="O120" s="64"/>
      <c r="P120" s="117"/>
      <c r="Q120" s="67"/>
      <c r="R120" s="9"/>
    </row>
    <row r="121" spans="1:18">
      <c r="A121" s="233"/>
      <c r="B121" s="79"/>
      <c r="C121" s="19"/>
      <c r="D121" s="242" t="s">
        <v>90</v>
      </c>
      <c r="E121" s="243"/>
      <c r="F121" s="82">
        <f t="shared" si="25"/>
        <v>3830</v>
      </c>
      <c r="G121" s="82">
        <f>G115+G119</f>
        <v>0</v>
      </c>
      <c r="H121" s="82">
        <f t="shared" si="21"/>
        <v>3830</v>
      </c>
      <c r="I121" s="77">
        <f>SUM(I115)</f>
        <v>1150</v>
      </c>
      <c r="J121" s="156">
        <f t="shared" ref="J121:Q121" si="31">SUM(J115)</f>
        <v>770</v>
      </c>
      <c r="K121" s="79">
        <f t="shared" si="31"/>
        <v>1910</v>
      </c>
      <c r="L121" s="79">
        <f t="shared" si="31"/>
        <v>0</v>
      </c>
      <c r="M121" s="79">
        <f t="shared" si="31"/>
        <v>0</v>
      </c>
      <c r="N121" s="79">
        <f t="shared" si="31"/>
        <v>0</v>
      </c>
      <c r="O121" s="79">
        <f t="shared" si="31"/>
        <v>0</v>
      </c>
      <c r="P121" s="123">
        <f t="shared" si="31"/>
        <v>0</v>
      </c>
      <c r="Q121" s="79">
        <f t="shared" si="31"/>
        <v>0</v>
      </c>
      <c r="R121" s="10"/>
    </row>
    <row r="122" spans="1:18">
      <c r="A122" s="233"/>
      <c r="B122" s="76"/>
      <c r="C122" s="251" t="s">
        <v>91</v>
      </c>
      <c r="D122" s="252"/>
      <c r="E122" s="253"/>
      <c r="F122" s="76">
        <f t="shared" si="25"/>
        <v>-3830</v>
      </c>
      <c r="G122" s="76">
        <f>G114-G121</f>
        <v>0</v>
      </c>
      <c r="H122" s="76">
        <f t="shared" si="21"/>
        <v>-3830</v>
      </c>
      <c r="I122" s="156">
        <f>I114-I121</f>
        <v>-1150</v>
      </c>
      <c r="J122" s="156">
        <f>J114-J121</f>
        <v>-770</v>
      </c>
      <c r="K122" s="79">
        <f>K114-K121</f>
        <v>-1910</v>
      </c>
      <c r="L122" s="76">
        <f t="shared" ref="L122:Q122" si="32">L114-L121</f>
        <v>0</v>
      </c>
      <c r="M122" s="76">
        <f t="shared" si="32"/>
        <v>0</v>
      </c>
      <c r="N122" s="76">
        <f t="shared" si="32"/>
        <v>0</v>
      </c>
      <c r="O122" s="76">
        <f t="shared" si="32"/>
        <v>0</v>
      </c>
      <c r="P122" s="121">
        <f t="shared" si="32"/>
        <v>0</v>
      </c>
      <c r="Q122" s="79">
        <f t="shared" si="32"/>
        <v>0</v>
      </c>
      <c r="R122" s="10"/>
    </row>
    <row r="123" spans="1:18">
      <c r="A123" s="233">
        <v>5</v>
      </c>
      <c r="B123" s="64" t="s">
        <v>157</v>
      </c>
      <c r="C123" s="19"/>
      <c r="D123" s="37" t="s">
        <v>63</v>
      </c>
      <c r="E123" s="21"/>
      <c r="F123" s="47">
        <f t="shared" si="25"/>
        <v>0</v>
      </c>
      <c r="G123" s="47"/>
      <c r="H123" s="47">
        <f t="shared" si="21"/>
        <v>0</v>
      </c>
      <c r="I123" s="48"/>
      <c r="J123" s="110"/>
      <c r="K123" s="50"/>
      <c r="L123" s="47"/>
      <c r="M123" s="47"/>
      <c r="N123" s="47"/>
      <c r="O123" s="47"/>
      <c r="P123" s="113"/>
      <c r="Q123" s="50"/>
      <c r="R123" s="11"/>
    </row>
    <row r="124" spans="1:18">
      <c r="A124" s="233"/>
      <c r="B124" s="64" t="s">
        <v>158</v>
      </c>
      <c r="C124" s="19"/>
      <c r="D124" s="20"/>
      <c r="E124" s="21" t="s">
        <v>64</v>
      </c>
      <c r="F124" s="47">
        <f t="shared" si="25"/>
        <v>0</v>
      </c>
      <c r="G124" s="47"/>
      <c r="H124" s="47">
        <f t="shared" si="21"/>
        <v>0</v>
      </c>
      <c r="I124" s="48"/>
      <c r="J124" s="110"/>
      <c r="K124" s="50"/>
      <c r="L124" s="47"/>
      <c r="M124" s="47"/>
      <c r="N124" s="47"/>
      <c r="O124" s="47"/>
      <c r="P124" s="113"/>
      <c r="Q124" s="50"/>
      <c r="R124" s="12"/>
    </row>
    <row r="125" spans="1:18">
      <c r="A125" s="233"/>
      <c r="B125" s="64" t="s">
        <v>159</v>
      </c>
      <c r="C125" s="19" t="s">
        <v>3</v>
      </c>
      <c r="D125" s="20"/>
      <c r="E125" s="21" t="s">
        <v>65</v>
      </c>
      <c r="F125" s="47">
        <f t="shared" si="25"/>
        <v>0</v>
      </c>
      <c r="G125" s="47"/>
      <c r="H125" s="47">
        <f t="shared" si="21"/>
        <v>0</v>
      </c>
      <c r="I125" s="48"/>
      <c r="J125" s="110"/>
      <c r="K125" s="50"/>
      <c r="L125" s="47"/>
      <c r="M125" s="47"/>
      <c r="N125" s="47"/>
      <c r="O125" s="47"/>
      <c r="P125" s="113"/>
      <c r="Q125" s="50"/>
      <c r="R125" s="12"/>
    </row>
    <row r="126" spans="1:18">
      <c r="A126" s="233"/>
      <c r="B126" s="64" t="s">
        <v>161</v>
      </c>
      <c r="C126" s="19"/>
      <c r="D126" s="37" t="s">
        <v>66</v>
      </c>
      <c r="E126" s="21"/>
      <c r="F126" s="47">
        <f t="shared" si="25"/>
        <v>0</v>
      </c>
      <c r="G126" s="47"/>
      <c r="H126" s="47">
        <f t="shared" si="21"/>
        <v>0</v>
      </c>
      <c r="I126" s="48"/>
      <c r="J126" s="110"/>
      <c r="K126" s="50"/>
      <c r="L126" s="47"/>
      <c r="M126" s="47"/>
      <c r="N126" s="47"/>
      <c r="O126" s="47"/>
      <c r="P126" s="113"/>
      <c r="Q126" s="50"/>
      <c r="R126" s="12"/>
    </row>
    <row r="127" spans="1:18">
      <c r="A127" s="233"/>
      <c r="B127" s="64" t="s">
        <v>162</v>
      </c>
      <c r="C127" s="19"/>
      <c r="D127" s="20"/>
      <c r="E127" s="21" t="s">
        <v>66</v>
      </c>
      <c r="F127" s="47">
        <f t="shared" si="25"/>
        <v>0</v>
      </c>
      <c r="G127" s="47"/>
      <c r="H127" s="47">
        <f t="shared" si="21"/>
        <v>0</v>
      </c>
      <c r="I127" s="48"/>
      <c r="J127" s="110"/>
      <c r="K127" s="50"/>
      <c r="L127" s="47"/>
      <c r="M127" s="47"/>
      <c r="N127" s="47"/>
      <c r="O127" s="47"/>
      <c r="P127" s="113"/>
      <c r="Q127" s="50"/>
      <c r="R127" s="12"/>
    </row>
    <row r="128" spans="1:18">
      <c r="A128" s="233"/>
      <c r="B128" s="64" t="s">
        <v>163</v>
      </c>
      <c r="C128" s="19"/>
      <c r="D128" s="37" t="s">
        <v>67</v>
      </c>
      <c r="E128" s="21"/>
      <c r="F128" s="47">
        <f t="shared" si="25"/>
        <v>0</v>
      </c>
      <c r="G128" s="47"/>
      <c r="H128" s="47">
        <f t="shared" si="21"/>
        <v>0</v>
      </c>
      <c r="I128" s="48"/>
      <c r="J128" s="110"/>
      <c r="K128" s="50"/>
      <c r="L128" s="47"/>
      <c r="M128" s="47"/>
      <c r="N128" s="47"/>
      <c r="O128" s="47"/>
      <c r="P128" s="113"/>
      <c r="Q128" s="50"/>
      <c r="R128" s="12"/>
    </row>
    <row r="129" spans="1:18">
      <c r="A129" s="233"/>
      <c r="B129" s="64" t="s">
        <v>164</v>
      </c>
      <c r="C129" s="19"/>
      <c r="D129" s="20"/>
      <c r="E129" s="41" t="s">
        <v>67</v>
      </c>
      <c r="F129" s="47">
        <f t="shared" si="25"/>
        <v>0</v>
      </c>
      <c r="G129" s="47"/>
      <c r="H129" s="47">
        <f t="shared" si="21"/>
        <v>0</v>
      </c>
      <c r="I129" s="48"/>
      <c r="J129" s="110"/>
      <c r="K129" s="50"/>
      <c r="L129" s="47"/>
      <c r="M129" s="47"/>
      <c r="N129" s="47"/>
      <c r="O129" s="47"/>
      <c r="P129" s="113"/>
      <c r="Q129" s="50"/>
      <c r="R129" s="12"/>
    </row>
    <row r="130" spans="1:18">
      <c r="A130" s="233"/>
      <c r="B130" s="64" t="s">
        <v>166</v>
      </c>
      <c r="C130" s="19"/>
      <c r="D130" s="37" t="s">
        <v>68</v>
      </c>
      <c r="E130" s="31"/>
      <c r="F130" s="43">
        <f t="shared" si="25"/>
        <v>500</v>
      </c>
      <c r="G130" s="43"/>
      <c r="H130" s="43">
        <f t="shared" si="21"/>
        <v>500</v>
      </c>
      <c r="I130" s="44"/>
      <c r="J130" s="150"/>
      <c r="K130" s="46">
        <f>SUM(K131)</f>
        <v>500</v>
      </c>
      <c r="L130" s="47"/>
      <c r="M130" s="47"/>
      <c r="N130" s="47"/>
      <c r="O130" s="47"/>
      <c r="P130" s="113"/>
      <c r="Q130" s="50"/>
      <c r="R130" s="12"/>
    </row>
    <row r="131" spans="1:18">
      <c r="A131" s="233"/>
      <c r="B131" s="64" t="s">
        <v>152</v>
      </c>
      <c r="C131" s="19"/>
      <c r="D131" s="20"/>
      <c r="E131" s="21" t="s">
        <v>92</v>
      </c>
      <c r="F131" s="47">
        <f t="shared" si="25"/>
        <v>500</v>
      </c>
      <c r="G131" s="47"/>
      <c r="H131" s="47">
        <f t="shared" si="21"/>
        <v>500</v>
      </c>
      <c r="I131" s="48"/>
      <c r="J131" s="110"/>
      <c r="K131" s="198">
        <v>500</v>
      </c>
      <c r="L131" s="47"/>
      <c r="M131" s="47"/>
      <c r="N131" s="47"/>
      <c r="O131" s="47"/>
      <c r="P131" s="113"/>
      <c r="Q131" s="50"/>
      <c r="R131" s="12"/>
    </row>
    <row r="132" spans="1:18">
      <c r="A132" s="233"/>
      <c r="B132" s="47" t="s">
        <v>167</v>
      </c>
      <c r="C132" s="19"/>
      <c r="D132" s="37" t="s">
        <v>69</v>
      </c>
      <c r="E132" s="21"/>
      <c r="F132" s="47">
        <f t="shared" si="25"/>
        <v>0</v>
      </c>
      <c r="G132" s="47"/>
      <c r="H132" s="47">
        <f t="shared" si="21"/>
        <v>0</v>
      </c>
      <c r="I132" s="48"/>
      <c r="J132" s="110"/>
      <c r="K132" s="50"/>
      <c r="L132" s="47"/>
      <c r="M132" s="47"/>
      <c r="N132" s="47"/>
      <c r="O132" s="47"/>
      <c r="P132" s="113"/>
      <c r="Q132" s="50"/>
      <c r="R132" s="12"/>
    </row>
    <row r="133" spans="1:18">
      <c r="A133" s="233"/>
      <c r="B133" s="47" t="s">
        <v>168</v>
      </c>
      <c r="C133" s="19" t="s">
        <v>8</v>
      </c>
      <c r="D133" s="20"/>
      <c r="E133" s="21" t="s">
        <v>70</v>
      </c>
      <c r="F133" s="47">
        <f t="shared" si="25"/>
        <v>0</v>
      </c>
      <c r="G133" s="47"/>
      <c r="H133" s="47">
        <f t="shared" si="21"/>
        <v>0</v>
      </c>
      <c r="I133" s="48"/>
      <c r="J133" s="110"/>
      <c r="K133" s="50"/>
      <c r="L133" s="47"/>
      <c r="M133" s="47"/>
      <c r="N133" s="47"/>
      <c r="O133" s="47"/>
      <c r="P133" s="113"/>
      <c r="Q133" s="50"/>
      <c r="R133" s="12"/>
    </row>
    <row r="134" spans="1:18" ht="14.25" customHeight="1">
      <c r="A134" s="233"/>
      <c r="B134" s="52"/>
      <c r="C134" s="19"/>
      <c r="D134" s="32"/>
      <c r="E134" s="33"/>
      <c r="F134" s="51">
        <f t="shared" si="25"/>
        <v>0</v>
      </c>
      <c r="G134" s="52"/>
      <c r="H134" s="51">
        <f t="shared" si="21"/>
        <v>0</v>
      </c>
      <c r="I134" s="53"/>
      <c r="J134" s="153"/>
      <c r="K134" s="55"/>
      <c r="L134" s="52"/>
      <c r="M134" s="52"/>
      <c r="N134" s="52"/>
      <c r="O134" s="52"/>
      <c r="P134" s="114"/>
      <c r="Q134" s="55"/>
      <c r="R134" s="9"/>
    </row>
    <row r="135" spans="1:18">
      <c r="A135" s="233"/>
      <c r="B135" s="76"/>
      <c r="C135" s="39"/>
      <c r="D135" s="242" t="s">
        <v>93</v>
      </c>
      <c r="E135" s="243"/>
      <c r="F135" s="76">
        <f t="shared" si="25"/>
        <v>500</v>
      </c>
      <c r="G135" s="76">
        <f>G123+G126+G128+G130+G132</f>
        <v>0</v>
      </c>
      <c r="H135" s="76">
        <f t="shared" si="21"/>
        <v>500</v>
      </c>
      <c r="I135" s="77"/>
      <c r="J135" s="156">
        <f>J123+J126+J128+J130+J132</f>
        <v>0</v>
      </c>
      <c r="K135" s="79">
        <f>SUM(K130)</f>
        <v>500</v>
      </c>
      <c r="L135" s="76"/>
      <c r="M135" s="76"/>
      <c r="N135" s="76"/>
      <c r="O135" s="76"/>
      <c r="P135" s="121"/>
      <c r="Q135" s="79"/>
      <c r="R135" s="10"/>
    </row>
    <row r="136" spans="1:18">
      <c r="A136" s="233"/>
      <c r="B136" s="64" t="s">
        <v>169</v>
      </c>
      <c r="C136" s="19"/>
      <c r="D136" s="37" t="s">
        <v>71</v>
      </c>
      <c r="E136" s="21"/>
      <c r="F136" s="43">
        <f t="shared" si="25"/>
        <v>1070</v>
      </c>
      <c r="G136" s="43">
        <f>SUM(G137:G138)</f>
        <v>1070</v>
      </c>
      <c r="H136" s="43">
        <f t="shared" si="21"/>
        <v>0</v>
      </c>
      <c r="I136" s="44">
        <f>SUM(I137:I138)</f>
        <v>0</v>
      </c>
      <c r="J136" s="150">
        <f>SUM(J137:J138)</f>
        <v>0</v>
      </c>
      <c r="K136" s="150">
        <f>SUM(K137:K138)</f>
        <v>0</v>
      </c>
      <c r="L136" s="47"/>
      <c r="M136" s="47"/>
      <c r="N136" s="47"/>
      <c r="O136" s="47"/>
      <c r="P136" s="113"/>
      <c r="Q136" s="50"/>
      <c r="R136" s="11"/>
    </row>
    <row r="137" spans="1:18">
      <c r="A137" s="233"/>
      <c r="B137" s="64" t="s">
        <v>170</v>
      </c>
      <c r="C137" s="19"/>
      <c r="D137" s="20"/>
      <c r="E137" s="41" t="s">
        <v>72</v>
      </c>
      <c r="F137" s="47">
        <f t="shared" si="25"/>
        <v>1070</v>
      </c>
      <c r="G137" s="47">
        <v>1070</v>
      </c>
      <c r="H137" s="47">
        <f t="shared" si="21"/>
        <v>0</v>
      </c>
      <c r="I137" s="48"/>
      <c r="J137" s="110"/>
      <c r="K137" s="50"/>
      <c r="L137" s="47"/>
      <c r="M137" s="47"/>
      <c r="N137" s="47"/>
      <c r="O137" s="47"/>
      <c r="P137" s="113"/>
      <c r="Q137" s="50"/>
      <c r="R137" s="12"/>
    </row>
    <row r="138" spans="1:18">
      <c r="A138" s="233"/>
      <c r="B138" s="64" t="s">
        <v>171</v>
      </c>
      <c r="C138" s="19"/>
      <c r="D138" s="20"/>
      <c r="E138" s="41" t="s">
        <v>73</v>
      </c>
      <c r="F138" s="47">
        <f t="shared" si="25"/>
        <v>0</v>
      </c>
      <c r="G138" s="47"/>
      <c r="H138" s="47">
        <f t="shared" si="21"/>
        <v>0</v>
      </c>
      <c r="I138" s="48"/>
      <c r="J138" s="110"/>
      <c r="K138" s="50"/>
      <c r="L138" s="47"/>
      <c r="M138" s="47"/>
      <c r="N138" s="47"/>
      <c r="O138" s="47"/>
      <c r="P138" s="113"/>
      <c r="Q138" s="50"/>
      <c r="R138" s="12"/>
    </row>
    <row r="139" spans="1:18">
      <c r="A139" s="233"/>
      <c r="B139" s="64" t="s">
        <v>172</v>
      </c>
      <c r="C139" s="19" t="s">
        <v>20</v>
      </c>
      <c r="D139" s="37" t="s">
        <v>74</v>
      </c>
      <c r="E139" s="21"/>
      <c r="F139" s="47">
        <f t="shared" si="25"/>
        <v>0</v>
      </c>
      <c r="G139" s="47"/>
      <c r="H139" s="47">
        <f t="shared" si="21"/>
        <v>0</v>
      </c>
      <c r="I139" s="48"/>
      <c r="J139" s="110"/>
      <c r="K139" s="50"/>
      <c r="L139" s="47"/>
      <c r="M139" s="47"/>
      <c r="N139" s="47"/>
      <c r="O139" s="47"/>
      <c r="P139" s="113"/>
      <c r="Q139" s="50"/>
      <c r="R139" s="12"/>
    </row>
    <row r="140" spans="1:18">
      <c r="A140" s="233"/>
      <c r="B140" s="64" t="s">
        <v>173</v>
      </c>
      <c r="C140" s="19"/>
      <c r="D140" s="20"/>
      <c r="E140" s="21" t="s">
        <v>74</v>
      </c>
      <c r="F140" s="47">
        <f t="shared" si="25"/>
        <v>0</v>
      </c>
      <c r="G140" s="47"/>
      <c r="H140" s="47">
        <f t="shared" si="21"/>
        <v>0</v>
      </c>
      <c r="I140" s="48"/>
      <c r="J140" s="110"/>
      <c r="K140" s="50"/>
      <c r="L140" s="47"/>
      <c r="M140" s="47"/>
      <c r="N140" s="47"/>
      <c r="O140" s="47"/>
      <c r="P140" s="113"/>
      <c r="Q140" s="50"/>
      <c r="R140" s="12"/>
    </row>
    <row r="141" spans="1:18">
      <c r="A141" s="233"/>
      <c r="B141" s="64" t="s">
        <v>174</v>
      </c>
      <c r="C141" s="19"/>
      <c r="D141" s="37" t="s">
        <v>75</v>
      </c>
      <c r="E141" s="31"/>
      <c r="F141" s="43">
        <f t="shared" si="25"/>
        <v>7000</v>
      </c>
      <c r="G141" s="43"/>
      <c r="H141" s="43">
        <f t="shared" si="21"/>
        <v>3000</v>
      </c>
      <c r="I141" s="44">
        <f>SUM(I142:I143)</f>
        <v>1000</v>
      </c>
      <c r="J141" s="199">
        <f>SUM(J142:J143)</f>
        <v>0</v>
      </c>
      <c r="K141" s="71">
        <f>SUM(K142:K143)</f>
        <v>2000</v>
      </c>
      <c r="L141" s="68">
        <f t="shared" ref="L141:Q141" si="33">SUM(L142:L143)</f>
        <v>2000</v>
      </c>
      <c r="M141" s="68">
        <f t="shared" si="33"/>
        <v>0</v>
      </c>
      <c r="N141" s="68">
        <f t="shared" si="33"/>
        <v>0</v>
      </c>
      <c r="O141" s="68">
        <f t="shared" si="33"/>
        <v>2000</v>
      </c>
      <c r="P141" s="118">
        <f t="shared" si="33"/>
        <v>2000</v>
      </c>
      <c r="Q141" s="71">
        <f t="shared" si="33"/>
        <v>0</v>
      </c>
      <c r="R141" s="12"/>
    </row>
    <row r="142" spans="1:18">
      <c r="A142" s="233"/>
      <c r="B142" s="64" t="s">
        <v>175</v>
      </c>
      <c r="C142" s="19"/>
      <c r="D142" s="37"/>
      <c r="E142" s="41" t="s">
        <v>144</v>
      </c>
      <c r="F142" s="47">
        <f t="shared" si="25"/>
        <v>7000</v>
      </c>
      <c r="G142" s="43"/>
      <c r="H142" s="47">
        <f t="shared" si="21"/>
        <v>3000</v>
      </c>
      <c r="I142" s="107">
        <v>1000</v>
      </c>
      <c r="J142" s="111"/>
      <c r="K142" s="94">
        <v>2000</v>
      </c>
      <c r="L142" s="160">
        <v>2000</v>
      </c>
      <c r="M142" s="47"/>
      <c r="N142" s="47"/>
      <c r="O142" s="64">
        <f t="shared" ref="O142:O143" si="34">SUM(P142:Q142)</f>
        <v>2000</v>
      </c>
      <c r="P142" s="161">
        <v>2000</v>
      </c>
      <c r="Q142" s="50"/>
      <c r="R142" s="12"/>
    </row>
    <row r="143" spans="1:18">
      <c r="A143" s="233"/>
      <c r="B143" s="64" t="s">
        <v>176</v>
      </c>
      <c r="C143" s="19"/>
      <c r="D143" s="20"/>
      <c r="E143" s="41" t="s">
        <v>147</v>
      </c>
      <c r="F143" s="47">
        <f t="shared" si="25"/>
        <v>0</v>
      </c>
      <c r="G143" s="47"/>
      <c r="H143" s="47">
        <f t="shared" si="21"/>
        <v>0</v>
      </c>
      <c r="I143" s="48"/>
      <c r="J143" s="110"/>
      <c r="K143" s="50"/>
      <c r="L143" s="47"/>
      <c r="M143" s="47"/>
      <c r="N143" s="47"/>
      <c r="O143" s="64">
        <f t="shared" si="34"/>
        <v>0</v>
      </c>
      <c r="P143" s="113"/>
      <c r="Q143" s="50"/>
      <c r="R143" s="12"/>
    </row>
    <row r="144" spans="1:18">
      <c r="A144" s="233"/>
      <c r="B144" s="52" t="s">
        <v>177</v>
      </c>
      <c r="C144" s="19"/>
      <c r="D144" s="20"/>
      <c r="E144" s="41" t="s">
        <v>153</v>
      </c>
      <c r="F144" s="47">
        <f t="shared" si="25"/>
        <v>0</v>
      </c>
      <c r="G144" s="47"/>
      <c r="H144" s="47">
        <f t="shared" si="21"/>
        <v>0</v>
      </c>
      <c r="I144" s="48"/>
      <c r="J144" s="110"/>
      <c r="K144" s="50"/>
      <c r="L144" s="47"/>
      <c r="M144" s="47"/>
      <c r="N144" s="47"/>
      <c r="O144" s="47"/>
      <c r="P144" s="113"/>
      <c r="Q144" s="67"/>
      <c r="R144" s="12"/>
    </row>
    <row r="145" spans="1:18">
      <c r="A145" s="233"/>
      <c r="B145" s="52" t="s">
        <v>178</v>
      </c>
      <c r="C145" s="19"/>
      <c r="D145" s="20"/>
      <c r="E145" s="41" t="s">
        <v>154</v>
      </c>
      <c r="F145" s="47">
        <f t="shared" si="25"/>
        <v>0</v>
      </c>
      <c r="G145" s="47"/>
      <c r="H145" s="47">
        <f t="shared" si="21"/>
        <v>0</v>
      </c>
      <c r="I145" s="48"/>
      <c r="J145" s="110"/>
      <c r="K145" s="50"/>
      <c r="L145" s="47"/>
      <c r="M145" s="47"/>
      <c r="N145" s="47"/>
      <c r="O145" s="47"/>
      <c r="P145" s="113"/>
      <c r="Q145" s="50"/>
      <c r="R145" s="12"/>
    </row>
    <row r="146" spans="1:18">
      <c r="A146" s="233"/>
      <c r="B146" s="52" t="s">
        <v>179</v>
      </c>
      <c r="C146" s="19"/>
      <c r="D146" s="20"/>
      <c r="E146" s="41" t="s">
        <v>155</v>
      </c>
      <c r="F146" s="47">
        <f t="shared" si="25"/>
        <v>0</v>
      </c>
      <c r="G146" s="47"/>
      <c r="H146" s="47">
        <f t="shared" si="21"/>
        <v>0</v>
      </c>
      <c r="I146" s="48"/>
      <c r="J146" s="110"/>
      <c r="K146" s="50"/>
      <c r="L146" s="47"/>
      <c r="M146" s="47"/>
      <c r="N146" s="47"/>
      <c r="O146" s="47"/>
      <c r="P146" s="113"/>
      <c r="Q146" s="50"/>
      <c r="R146" s="12"/>
    </row>
    <row r="147" spans="1:18">
      <c r="A147" s="233"/>
      <c r="B147" s="64" t="s">
        <v>180</v>
      </c>
      <c r="C147" s="19"/>
      <c r="D147" s="20"/>
      <c r="E147" s="41" t="s">
        <v>156</v>
      </c>
      <c r="F147" s="47">
        <f t="shared" si="25"/>
        <v>0</v>
      </c>
      <c r="G147" s="47"/>
      <c r="H147" s="47">
        <f t="shared" si="21"/>
        <v>0</v>
      </c>
      <c r="I147" s="48"/>
      <c r="J147" s="110"/>
      <c r="K147" s="50"/>
      <c r="L147" s="47"/>
      <c r="M147" s="47"/>
      <c r="N147" s="47"/>
      <c r="O147" s="47"/>
      <c r="P147" s="113"/>
      <c r="Q147" s="50"/>
      <c r="R147" s="12"/>
    </row>
    <row r="148" spans="1:18">
      <c r="A148" s="233"/>
      <c r="B148" s="47" t="s">
        <v>181</v>
      </c>
      <c r="C148" s="19"/>
      <c r="D148" s="37" t="s">
        <v>76</v>
      </c>
      <c r="E148" s="21"/>
      <c r="F148" s="47">
        <f t="shared" si="25"/>
        <v>0</v>
      </c>
      <c r="G148" s="47"/>
      <c r="H148" s="47">
        <f t="shared" si="21"/>
        <v>0</v>
      </c>
      <c r="I148" s="48"/>
      <c r="J148" s="110"/>
      <c r="K148" s="50"/>
      <c r="L148" s="47"/>
      <c r="M148" s="47"/>
      <c r="N148" s="47"/>
      <c r="O148" s="47"/>
      <c r="P148" s="113"/>
      <c r="Q148" s="50"/>
      <c r="R148" s="12"/>
    </row>
    <row r="149" spans="1:18">
      <c r="A149" s="233"/>
      <c r="B149" s="64" t="s">
        <v>182</v>
      </c>
      <c r="C149" s="19"/>
      <c r="D149" s="20"/>
      <c r="E149" s="21" t="s">
        <v>77</v>
      </c>
      <c r="F149" s="47">
        <f t="shared" si="25"/>
        <v>0</v>
      </c>
      <c r="G149" s="47"/>
      <c r="H149" s="47">
        <f t="shared" si="21"/>
        <v>0</v>
      </c>
      <c r="I149" s="48"/>
      <c r="J149" s="110"/>
      <c r="K149" s="50"/>
      <c r="L149" s="47"/>
      <c r="M149" s="47"/>
      <c r="N149" s="47"/>
      <c r="O149" s="47"/>
      <c r="P149" s="113"/>
      <c r="Q149" s="50"/>
      <c r="R149" s="12"/>
    </row>
    <row r="150" spans="1:18">
      <c r="A150" s="233"/>
      <c r="B150" s="64" t="s">
        <v>183</v>
      </c>
      <c r="C150" s="19"/>
      <c r="D150" s="244" t="s">
        <v>78</v>
      </c>
      <c r="E150" s="245"/>
      <c r="F150" s="47">
        <f t="shared" si="25"/>
        <v>0</v>
      </c>
      <c r="G150" s="64"/>
      <c r="H150" s="47">
        <f t="shared" si="21"/>
        <v>0</v>
      </c>
      <c r="I150" s="65"/>
      <c r="J150" s="151"/>
      <c r="K150" s="67"/>
      <c r="L150" s="64"/>
      <c r="M150" s="64"/>
      <c r="N150" s="64"/>
      <c r="O150" s="64"/>
      <c r="P150" s="117"/>
      <c r="Q150" s="67"/>
      <c r="R150" s="12"/>
    </row>
    <row r="151" spans="1:18">
      <c r="A151" s="233"/>
      <c r="B151" s="64" t="s">
        <v>184</v>
      </c>
      <c r="C151" s="19"/>
      <c r="D151" s="28"/>
      <c r="E151" s="29" t="s">
        <v>79</v>
      </c>
      <c r="F151" s="47">
        <f t="shared" si="25"/>
        <v>0</v>
      </c>
      <c r="G151" s="64"/>
      <c r="H151" s="47">
        <f t="shared" si="21"/>
        <v>0</v>
      </c>
      <c r="I151" s="65"/>
      <c r="J151" s="151"/>
      <c r="K151" s="67"/>
      <c r="L151" s="64"/>
      <c r="M151" s="64"/>
      <c r="N151" s="64"/>
      <c r="O151" s="64"/>
      <c r="P151" s="117"/>
      <c r="Q151" s="67"/>
      <c r="R151" s="12"/>
    </row>
    <row r="152" spans="1:18">
      <c r="A152" s="233"/>
      <c r="B152" s="64" t="s">
        <v>185</v>
      </c>
      <c r="C152" s="19"/>
      <c r="D152" s="28"/>
      <c r="E152" s="29" t="s">
        <v>80</v>
      </c>
      <c r="F152" s="47">
        <f t="shared" si="25"/>
        <v>0</v>
      </c>
      <c r="G152" s="64"/>
      <c r="H152" s="47">
        <f t="shared" si="21"/>
        <v>0</v>
      </c>
      <c r="I152" s="65"/>
      <c r="J152" s="151"/>
      <c r="K152" s="67"/>
      <c r="L152" s="64"/>
      <c r="M152" s="64"/>
      <c r="N152" s="64"/>
      <c r="O152" s="64"/>
      <c r="P152" s="117"/>
      <c r="Q152" s="67"/>
      <c r="R152" s="12"/>
    </row>
    <row r="153" spans="1:18">
      <c r="A153" s="233"/>
      <c r="B153" s="64" t="s">
        <v>186</v>
      </c>
      <c r="C153" s="19" t="s">
        <v>37</v>
      </c>
      <c r="D153" s="28"/>
      <c r="E153" s="29" t="s">
        <v>81</v>
      </c>
      <c r="F153" s="47">
        <f t="shared" si="25"/>
        <v>0</v>
      </c>
      <c r="G153" s="64"/>
      <c r="H153" s="47">
        <f t="shared" ref="H153:H159" si="35">SUM(I153:K153)</f>
        <v>0</v>
      </c>
      <c r="I153" s="65"/>
      <c r="J153" s="151"/>
      <c r="K153" s="67"/>
      <c r="L153" s="64"/>
      <c r="M153" s="64"/>
      <c r="N153" s="64"/>
      <c r="O153" s="64"/>
      <c r="P153" s="117"/>
      <c r="Q153" s="67"/>
      <c r="R153" s="12"/>
    </row>
    <row r="154" spans="1:18">
      <c r="A154" s="233"/>
      <c r="B154" s="64" t="s">
        <v>187</v>
      </c>
      <c r="C154" s="19"/>
      <c r="D154" s="28"/>
      <c r="E154" s="29" t="s">
        <v>82</v>
      </c>
      <c r="F154" s="47">
        <f t="shared" si="25"/>
        <v>0</v>
      </c>
      <c r="G154" s="64"/>
      <c r="H154" s="47">
        <f t="shared" si="35"/>
        <v>0</v>
      </c>
      <c r="I154" s="65"/>
      <c r="J154" s="151"/>
      <c r="K154" s="67"/>
      <c r="L154" s="64"/>
      <c r="M154" s="64"/>
      <c r="N154" s="64"/>
      <c r="O154" s="64"/>
      <c r="P154" s="117"/>
      <c r="Q154" s="67"/>
      <c r="R154" s="12"/>
    </row>
    <row r="155" spans="1:18">
      <c r="A155" s="233"/>
      <c r="B155" s="52"/>
      <c r="C155" s="19"/>
      <c r="D155" s="22"/>
      <c r="E155" s="23"/>
      <c r="F155" s="51">
        <f t="shared" si="25"/>
        <v>0</v>
      </c>
      <c r="G155" s="52"/>
      <c r="H155" s="51">
        <f t="shared" si="35"/>
        <v>0</v>
      </c>
      <c r="I155" s="53"/>
      <c r="J155" s="153"/>
      <c r="K155" s="55"/>
      <c r="L155" s="52"/>
      <c r="M155" s="52"/>
      <c r="N155" s="60"/>
      <c r="O155" s="60"/>
      <c r="P155" s="116"/>
      <c r="Q155" s="63"/>
      <c r="R155" s="9"/>
    </row>
    <row r="156" spans="1:18" s="5" customFormat="1">
      <c r="A156" s="233"/>
      <c r="B156" s="59"/>
      <c r="C156" s="24"/>
      <c r="D156" s="246" t="s">
        <v>94</v>
      </c>
      <c r="E156" s="247"/>
      <c r="F156" s="56">
        <f t="shared" si="25"/>
        <v>8070</v>
      </c>
      <c r="G156" s="56">
        <f>G136+G139+G141+G148+G150</f>
        <v>1070</v>
      </c>
      <c r="H156" s="56">
        <f t="shared" si="35"/>
        <v>3000</v>
      </c>
      <c r="I156" s="57">
        <f>I136+I139+I141+I148+I150</f>
        <v>1000</v>
      </c>
      <c r="J156" s="58">
        <f>J136+J139+J141+J148+J150</f>
        <v>0</v>
      </c>
      <c r="K156" s="158">
        <f>K136+K139+K141+K148+K150</f>
        <v>2000</v>
      </c>
      <c r="L156" s="59">
        <f t="shared" ref="L156:O156" si="36">L136+L139+L141+L148+L150</f>
        <v>2000</v>
      </c>
      <c r="M156" s="59">
        <f t="shared" si="36"/>
        <v>0</v>
      </c>
      <c r="N156" s="59">
        <f t="shared" si="36"/>
        <v>0</v>
      </c>
      <c r="O156" s="59">
        <f t="shared" si="36"/>
        <v>2000</v>
      </c>
      <c r="P156" s="57">
        <f>P136+P139+P141+P148+P150</f>
        <v>2000</v>
      </c>
      <c r="Q156" s="158">
        <f t="shared" ref="Q156" si="37">Q136+Q139+Q141+Q148+Q150</f>
        <v>0</v>
      </c>
      <c r="R156" s="14"/>
    </row>
    <row r="157" spans="1:18" s="5" customFormat="1">
      <c r="A157" s="127"/>
      <c r="B157" s="129"/>
      <c r="C157" s="240" t="s">
        <v>95</v>
      </c>
      <c r="D157" s="250"/>
      <c r="E157" s="241"/>
      <c r="F157" s="16">
        <f t="shared" si="25"/>
        <v>-7570</v>
      </c>
      <c r="G157" s="16">
        <f>G135-G156</f>
        <v>-1070</v>
      </c>
      <c r="H157" s="16">
        <f t="shared" si="35"/>
        <v>-2500</v>
      </c>
      <c r="I157" s="159">
        <f>I135-I156</f>
        <v>-1000</v>
      </c>
      <c r="J157" s="73">
        <f>J135-J156</f>
        <v>0</v>
      </c>
      <c r="K157" s="130">
        <f>K135-K156</f>
        <v>-1500</v>
      </c>
      <c r="L157" s="72">
        <f t="shared" ref="L157:O157" si="38">L135-L156</f>
        <v>-2000</v>
      </c>
      <c r="M157" s="72">
        <f t="shared" si="38"/>
        <v>0</v>
      </c>
      <c r="N157" s="72">
        <f t="shared" si="38"/>
        <v>0</v>
      </c>
      <c r="O157" s="72">
        <f t="shared" si="38"/>
        <v>-2000</v>
      </c>
      <c r="P157" s="159">
        <f>P135-P156</f>
        <v>-2000</v>
      </c>
      <c r="Q157" s="130">
        <f t="shared" ref="Q157" si="39">Q135-Q156</f>
        <v>0</v>
      </c>
      <c r="R157" s="14"/>
    </row>
    <row r="158" spans="1:18" s="5" customFormat="1">
      <c r="A158" s="127"/>
      <c r="B158" s="130"/>
      <c r="C158" s="246" t="s">
        <v>96</v>
      </c>
      <c r="D158" s="264"/>
      <c r="E158" s="247"/>
      <c r="F158" s="56">
        <f t="shared" si="25"/>
        <v>240</v>
      </c>
      <c r="G158" s="56">
        <v>5</v>
      </c>
      <c r="H158" s="56">
        <f t="shared" si="35"/>
        <v>80</v>
      </c>
      <c r="I158" s="194">
        <v>20</v>
      </c>
      <c r="J158" s="195">
        <v>30</v>
      </c>
      <c r="K158" s="201">
        <v>30</v>
      </c>
      <c r="L158" s="202">
        <v>15</v>
      </c>
      <c r="M158" s="56">
        <v>10</v>
      </c>
      <c r="N158" s="202">
        <v>30</v>
      </c>
      <c r="O158" s="56">
        <f>SUM(P158:Q158)</f>
        <v>100</v>
      </c>
      <c r="P158" s="204">
        <v>50</v>
      </c>
      <c r="Q158" s="200">
        <v>50</v>
      </c>
      <c r="R158" s="14"/>
    </row>
    <row r="159" spans="1:18" ht="15.75" customHeight="1">
      <c r="B159" s="131"/>
      <c r="C159" s="265" t="s">
        <v>98</v>
      </c>
      <c r="D159" s="266"/>
      <c r="E159" s="267"/>
      <c r="F159" s="83">
        <f t="shared" si="25"/>
        <v>-7000</v>
      </c>
      <c r="G159" s="83">
        <f>G21+G103+G122+G157-G158</f>
        <v>0</v>
      </c>
      <c r="H159" s="83">
        <f t="shared" si="35"/>
        <v>-3000</v>
      </c>
      <c r="I159" s="84">
        <f t="shared" ref="I159:Q159" si="40">I21+I103+I122+I157-I158</f>
        <v>-1000</v>
      </c>
      <c r="J159" s="85">
        <f t="shared" si="40"/>
        <v>0</v>
      </c>
      <c r="K159" s="86">
        <f t="shared" si="40"/>
        <v>-2000</v>
      </c>
      <c r="L159" s="86">
        <f t="shared" si="40"/>
        <v>-2000</v>
      </c>
      <c r="M159" s="86">
        <f t="shared" si="40"/>
        <v>0</v>
      </c>
      <c r="N159" s="86">
        <f t="shared" si="40"/>
        <v>0</v>
      </c>
      <c r="O159" s="83">
        <f t="shared" si="40"/>
        <v>-2000</v>
      </c>
      <c r="P159" s="124">
        <f t="shared" si="40"/>
        <v>-2000</v>
      </c>
      <c r="Q159" s="86">
        <f t="shared" si="40"/>
        <v>0</v>
      </c>
      <c r="R159" s="10"/>
    </row>
    <row r="160" spans="1:18" ht="15.75" customHeight="1">
      <c r="B160" s="102"/>
      <c r="C160" s="134"/>
      <c r="D160" s="134"/>
      <c r="E160" s="134"/>
      <c r="F160" s="108"/>
      <c r="G160" s="108"/>
      <c r="H160" s="135"/>
      <c r="I160" s="108"/>
      <c r="J160" s="108"/>
      <c r="K160" s="108"/>
      <c r="L160" s="108"/>
      <c r="M160" s="108"/>
      <c r="N160" s="108"/>
      <c r="O160" s="108"/>
      <c r="P160" s="136"/>
      <c r="R160" s="1"/>
    </row>
    <row r="161" spans="1:18" s="5" customFormat="1" ht="15" customHeight="1">
      <c r="A161" s="127"/>
      <c r="B161" s="130"/>
      <c r="C161" s="246" t="s">
        <v>213</v>
      </c>
      <c r="D161" s="264"/>
      <c r="E161" s="247"/>
      <c r="F161" s="76">
        <f>SUM(G161:H161,L161:O161)</f>
        <v>14509</v>
      </c>
      <c r="G161" s="76">
        <v>3293</v>
      </c>
      <c r="H161" s="76">
        <f t="shared" ref="H161" si="41">SUM(I161:K161)</f>
        <v>4770</v>
      </c>
      <c r="I161" s="77">
        <v>1806</v>
      </c>
      <c r="J161" s="78">
        <v>928</v>
      </c>
      <c r="K161" s="79">
        <v>2036</v>
      </c>
      <c r="L161" s="76">
        <v>2590</v>
      </c>
      <c r="M161" s="76">
        <v>846</v>
      </c>
      <c r="N161" s="76"/>
      <c r="O161" s="76">
        <f>SUM(P161:Q161)</f>
        <v>3010</v>
      </c>
      <c r="P161" s="121">
        <v>2989</v>
      </c>
      <c r="Q161" s="59">
        <v>21</v>
      </c>
      <c r="R161" s="14"/>
    </row>
    <row r="162" spans="1:18" ht="15" customHeight="1">
      <c r="B162" s="131"/>
      <c r="C162" s="246" t="s">
        <v>214</v>
      </c>
      <c r="D162" s="264"/>
      <c r="E162" s="247"/>
      <c r="F162" s="75">
        <f>SUM(G162:H162,L162:O162)</f>
        <v>7509</v>
      </c>
      <c r="G162" s="75">
        <f>G159+G161</f>
        <v>3293</v>
      </c>
      <c r="H162" s="75">
        <f>H159+H161</f>
        <v>1770</v>
      </c>
      <c r="I162" s="159">
        <f>I159+I161</f>
        <v>806</v>
      </c>
      <c r="J162" s="73">
        <f>SUM(J159:J161)</f>
        <v>928</v>
      </c>
      <c r="K162" s="74">
        <f>SUM(K159:K161)</f>
        <v>36</v>
      </c>
      <c r="L162" s="74">
        <f>SUM(L159:L161)</f>
        <v>590</v>
      </c>
      <c r="M162" s="74">
        <f t="shared" ref="M162:O162" si="42">SUM(M159:M161)</f>
        <v>846</v>
      </c>
      <c r="N162" s="74">
        <f t="shared" si="42"/>
        <v>0</v>
      </c>
      <c r="O162" s="74">
        <f t="shared" si="42"/>
        <v>1010</v>
      </c>
      <c r="P162" s="205">
        <f>SUM(P159:P161)</f>
        <v>989</v>
      </c>
      <c r="Q162" s="86">
        <f>SUM(Q159:Q161)</f>
        <v>21</v>
      </c>
      <c r="R162" s="10"/>
    </row>
    <row r="163" spans="1:18" ht="15.75" customHeight="1">
      <c r="B163" s="102"/>
      <c r="C163" s="109"/>
      <c r="D163" s="109"/>
      <c r="E163" s="109"/>
      <c r="F163" s="108"/>
      <c r="G163" s="108"/>
      <c r="H163" s="135"/>
      <c r="I163" s="108"/>
      <c r="J163" s="108"/>
      <c r="K163" s="108"/>
      <c r="L163" s="108"/>
      <c r="M163" s="108"/>
      <c r="N163" s="108"/>
      <c r="O163" s="108"/>
      <c r="P163" s="136"/>
      <c r="R163" s="1"/>
    </row>
    <row r="164" spans="1:18" ht="15.75" customHeight="1">
      <c r="C164" s="101"/>
      <c r="D164" s="101"/>
      <c r="E164" s="268"/>
      <c r="F164" s="269" t="s">
        <v>1</v>
      </c>
      <c r="G164" s="256" t="s">
        <v>2</v>
      </c>
      <c r="H164" s="174" t="s">
        <v>108</v>
      </c>
      <c r="I164" s="175" t="s">
        <v>107</v>
      </c>
      <c r="J164" s="176" t="s">
        <v>110</v>
      </c>
      <c r="K164" s="177" t="s">
        <v>134</v>
      </c>
      <c r="L164" s="256" t="s">
        <v>120</v>
      </c>
      <c r="M164" s="184" t="s">
        <v>140</v>
      </c>
      <c r="N164" s="184" t="s">
        <v>142</v>
      </c>
      <c r="O164" s="183" t="s">
        <v>150</v>
      </c>
      <c r="P164" s="178" t="s">
        <v>122</v>
      </c>
      <c r="Q164" s="179" t="s">
        <v>149</v>
      </c>
      <c r="R164" s="1"/>
    </row>
    <row r="165" spans="1:18">
      <c r="B165" s="133"/>
      <c r="C165" s="101"/>
      <c r="D165" s="101"/>
      <c r="E165" s="268"/>
      <c r="F165" s="270"/>
      <c r="G165" s="257"/>
      <c r="H165" s="258" t="s">
        <v>109</v>
      </c>
      <c r="I165" s="259"/>
      <c r="J165" s="259"/>
      <c r="K165" s="260"/>
      <c r="L165" s="257"/>
      <c r="M165" s="185" t="s">
        <v>141</v>
      </c>
      <c r="N165" s="185" t="s">
        <v>143</v>
      </c>
      <c r="O165" s="261" t="s">
        <v>121</v>
      </c>
      <c r="P165" s="262"/>
      <c r="Q165" s="263"/>
      <c r="R165" s="1"/>
    </row>
    <row r="166" spans="1:18">
      <c r="F166" s="3"/>
      <c r="G166" s="3"/>
      <c r="H166" s="3"/>
      <c r="I166" s="3"/>
      <c r="J166" s="3"/>
      <c r="K166" s="3"/>
    </row>
    <row r="167" spans="1:18" ht="16.5" customHeight="1">
      <c r="B167" s="103" t="s">
        <v>146</v>
      </c>
      <c r="C167" s="104"/>
      <c r="D167" s="103" t="s">
        <v>211</v>
      </c>
      <c r="F167" s="4"/>
      <c r="G167" s="3"/>
      <c r="H167" s="3"/>
      <c r="I167" s="3"/>
      <c r="J167" s="3"/>
      <c r="K167" s="3"/>
    </row>
    <row r="168" spans="1:18">
      <c r="F168" s="3"/>
      <c r="G168" s="3"/>
      <c r="H168" s="3"/>
      <c r="I168" s="3"/>
      <c r="J168" s="3"/>
      <c r="K168" s="3"/>
    </row>
    <row r="169" spans="1:18">
      <c r="F169" s="3"/>
      <c r="G169" s="3"/>
      <c r="H169" s="3"/>
      <c r="I169" s="3"/>
      <c r="J169" s="3"/>
      <c r="K169" s="3"/>
    </row>
    <row r="170" spans="1:18">
      <c r="F170" s="3"/>
      <c r="G170" s="3"/>
      <c r="H170" s="3"/>
      <c r="I170" s="3"/>
      <c r="J170" s="3"/>
      <c r="K170" s="3"/>
    </row>
    <row r="171" spans="1:18">
      <c r="F171" s="3"/>
      <c r="G171" s="3"/>
      <c r="H171" s="3"/>
      <c r="I171" s="3"/>
      <c r="J171" s="3"/>
      <c r="K171" s="3"/>
    </row>
    <row r="172" spans="1:18">
      <c r="F172" s="3"/>
      <c r="G172" s="3"/>
      <c r="H172" s="3"/>
      <c r="I172" s="3"/>
      <c r="J172" s="3"/>
      <c r="K172" s="3"/>
    </row>
    <row r="173" spans="1:18">
      <c r="F173" s="3"/>
      <c r="G173" s="3"/>
      <c r="H173" s="3"/>
      <c r="I173" s="3"/>
      <c r="J173" s="3"/>
      <c r="K173" s="3"/>
    </row>
    <row r="174" spans="1:18">
      <c r="F174" s="3"/>
      <c r="G174" s="3"/>
      <c r="H174" s="3"/>
      <c r="I174" s="3"/>
      <c r="J174" s="3"/>
      <c r="K174" s="3"/>
    </row>
    <row r="175" spans="1:18">
      <c r="F175" s="3"/>
      <c r="G175" s="3"/>
      <c r="H175" s="3"/>
      <c r="I175" s="3"/>
      <c r="J175" s="3"/>
      <c r="K175" s="3"/>
    </row>
    <row r="176" spans="1:18">
      <c r="F176" s="3"/>
      <c r="G176" s="3"/>
      <c r="H176" s="3"/>
      <c r="I176" s="3"/>
      <c r="J176" s="3"/>
      <c r="K176" s="3"/>
    </row>
    <row r="177" spans="1:11">
      <c r="A177" s="1"/>
      <c r="F177" s="3"/>
      <c r="G177" s="3"/>
      <c r="H177" s="3"/>
      <c r="I177" s="3"/>
      <c r="J177" s="3"/>
      <c r="K177" s="3"/>
    </row>
    <row r="178" spans="1:11">
      <c r="A178" s="1"/>
      <c r="F178" s="3"/>
      <c r="G178" s="3"/>
      <c r="H178" s="3"/>
      <c r="I178" s="3"/>
      <c r="J178" s="3"/>
      <c r="K178" s="3"/>
    </row>
    <row r="179" spans="1:11">
      <c r="A179" s="1"/>
      <c r="F179" s="3"/>
      <c r="G179" s="3"/>
      <c r="H179" s="3"/>
      <c r="I179" s="3"/>
      <c r="J179" s="3"/>
      <c r="K179" s="3"/>
    </row>
    <row r="180" spans="1:11">
      <c r="A180" s="1"/>
      <c r="B180" s="1"/>
      <c r="F180" s="3"/>
      <c r="G180" s="3"/>
      <c r="H180" s="3"/>
      <c r="I180" s="3"/>
      <c r="J180" s="3"/>
      <c r="K180" s="3"/>
    </row>
    <row r="181" spans="1:11">
      <c r="A181" s="1"/>
      <c r="B181" s="1"/>
      <c r="F181" s="3"/>
      <c r="G181" s="3"/>
      <c r="H181" s="3"/>
      <c r="I181" s="3"/>
      <c r="J181" s="3"/>
      <c r="K181" s="3"/>
    </row>
    <row r="182" spans="1:11">
      <c r="A182" s="1"/>
      <c r="B182" s="1"/>
      <c r="F182" s="3"/>
      <c r="G182" s="3"/>
      <c r="H182" s="3"/>
      <c r="I182" s="3"/>
      <c r="J182" s="3"/>
      <c r="K182" s="3"/>
    </row>
    <row r="183" spans="1:11">
      <c r="A183" s="1"/>
      <c r="B183" s="1"/>
      <c r="F183" s="3"/>
      <c r="G183" s="3"/>
      <c r="H183" s="3"/>
      <c r="I183" s="3"/>
      <c r="J183" s="3"/>
      <c r="K183" s="3"/>
    </row>
    <row r="184" spans="1:11">
      <c r="A184" s="1"/>
      <c r="B184" s="1"/>
      <c r="F184" s="3"/>
      <c r="G184" s="3"/>
      <c r="H184" s="3"/>
      <c r="I184" s="3"/>
      <c r="J184" s="3"/>
      <c r="K184" s="3"/>
    </row>
    <row r="185" spans="1:11">
      <c r="A185" s="1"/>
      <c r="B185" s="1"/>
      <c r="F185" s="3"/>
      <c r="G185" s="3"/>
      <c r="H185" s="3"/>
      <c r="I185" s="3"/>
      <c r="J185" s="3"/>
      <c r="K185" s="3"/>
    </row>
    <row r="186" spans="1:11">
      <c r="A186" s="1"/>
      <c r="B186" s="1"/>
      <c r="F186" s="3"/>
      <c r="G186" s="3"/>
      <c r="H186" s="3"/>
      <c r="I186" s="3"/>
      <c r="J186" s="3"/>
      <c r="K186" s="3"/>
    </row>
    <row r="187" spans="1:11">
      <c r="A187" s="1"/>
      <c r="B187" s="1"/>
      <c r="F187" s="3"/>
      <c r="G187" s="3"/>
      <c r="H187" s="3"/>
      <c r="I187" s="3"/>
      <c r="J187" s="3"/>
      <c r="K187" s="3"/>
    </row>
    <row r="188" spans="1:11">
      <c r="A188" s="1"/>
      <c r="B188" s="1"/>
      <c r="F188" s="3"/>
      <c r="G188" s="3"/>
      <c r="H188" s="3"/>
      <c r="I188" s="3"/>
      <c r="J188" s="3"/>
      <c r="K188" s="3"/>
    </row>
    <row r="189" spans="1:11">
      <c r="A189" s="1"/>
      <c r="B189" s="1"/>
      <c r="F189" s="3"/>
      <c r="G189" s="3"/>
      <c r="H189" s="3"/>
      <c r="I189" s="3"/>
      <c r="J189" s="3"/>
      <c r="K189" s="3"/>
    </row>
    <row r="190" spans="1:11">
      <c r="A190" s="1"/>
      <c r="B190" s="1"/>
      <c r="F190" s="3"/>
      <c r="G190" s="3"/>
      <c r="H190" s="3"/>
      <c r="I190" s="3"/>
      <c r="J190" s="3"/>
      <c r="K190" s="3"/>
    </row>
    <row r="191" spans="1:11">
      <c r="A191" s="1"/>
      <c r="B191" s="1"/>
      <c r="F191" s="3"/>
      <c r="G191" s="3"/>
      <c r="H191" s="3"/>
      <c r="I191" s="3"/>
      <c r="J191" s="3"/>
      <c r="K191" s="3"/>
    </row>
    <row r="192" spans="1:11">
      <c r="A192" s="1"/>
      <c r="B192" s="1"/>
      <c r="F192" s="3"/>
      <c r="G192" s="3"/>
      <c r="H192" s="3"/>
      <c r="I192" s="3"/>
      <c r="J192" s="3"/>
      <c r="K192" s="3"/>
    </row>
    <row r="193" spans="1:11">
      <c r="A193" s="1"/>
      <c r="B193" s="1"/>
      <c r="F193" s="3"/>
      <c r="G193" s="3"/>
      <c r="H193" s="3"/>
      <c r="I193" s="3"/>
      <c r="J193" s="3"/>
      <c r="K193" s="3"/>
    </row>
    <row r="194" spans="1:11">
      <c r="A194" s="1"/>
      <c r="B194" s="1"/>
      <c r="F194" s="3"/>
      <c r="G194" s="3"/>
      <c r="H194" s="3"/>
      <c r="I194" s="3"/>
      <c r="J194" s="3"/>
      <c r="K194" s="3"/>
    </row>
    <row r="195" spans="1:11">
      <c r="A195" s="1"/>
      <c r="B195" s="1"/>
      <c r="F195" s="3"/>
      <c r="G195" s="3"/>
      <c r="H195" s="3"/>
      <c r="I195" s="3"/>
      <c r="J195" s="3"/>
      <c r="K195" s="3"/>
    </row>
    <row r="196" spans="1:11">
      <c r="A196" s="1"/>
      <c r="B196" s="1"/>
      <c r="F196" s="3"/>
      <c r="G196" s="3"/>
      <c r="H196" s="3"/>
      <c r="I196" s="3"/>
      <c r="J196" s="3"/>
      <c r="K196" s="3"/>
    </row>
    <row r="197" spans="1:11">
      <c r="A197" s="1"/>
      <c r="B197" s="1"/>
      <c r="F197" s="3"/>
      <c r="G197" s="3"/>
      <c r="H197" s="3"/>
      <c r="I197" s="3"/>
      <c r="J197" s="3"/>
      <c r="K197" s="3"/>
    </row>
    <row r="198" spans="1:11">
      <c r="A198" s="1"/>
      <c r="B198" s="1"/>
      <c r="F198" s="3"/>
      <c r="G198" s="3"/>
      <c r="H198" s="3"/>
      <c r="I198" s="3"/>
      <c r="J198" s="3"/>
      <c r="K198" s="3"/>
    </row>
    <row r="199" spans="1:11">
      <c r="A199" s="1"/>
      <c r="B199" s="1"/>
      <c r="F199" s="3"/>
      <c r="G199" s="3"/>
      <c r="H199" s="3"/>
      <c r="I199" s="3"/>
      <c r="J199" s="3"/>
      <c r="K199" s="3"/>
    </row>
    <row r="200" spans="1:11">
      <c r="A200" s="1"/>
      <c r="B200" s="1"/>
      <c r="F200" s="3"/>
      <c r="G200" s="3"/>
      <c r="H200" s="3"/>
      <c r="I200" s="3"/>
      <c r="J200" s="3"/>
      <c r="K200" s="3"/>
    </row>
    <row r="201" spans="1:11">
      <c r="A201" s="1"/>
      <c r="B201" s="1"/>
      <c r="F201" s="3"/>
      <c r="G201" s="3"/>
      <c r="H201" s="3"/>
      <c r="I201" s="3"/>
      <c r="J201" s="3"/>
      <c r="K201" s="3"/>
    </row>
    <row r="202" spans="1:11">
      <c r="A202" s="1"/>
      <c r="B202" s="1"/>
      <c r="F202" s="3"/>
      <c r="G202" s="3"/>
      <c r="H202" s="3"/>
      <c r="I202" s="3"/>
      <c r="J202" s="3"/>
      <c r="K202" s="3"/>
    </row>
    <row r="203" spans="1:11">
      <c r="A203" s="1"/>
      <c r="B203" s="1"/>
      <c r="F203" s="3"/>
      <c r="G203" s="3"/>
      <c r="H203" s="3"/>
      <c r="I203" s="3"/>
      <c r="J203" s="3"/>
      <c r="K203" s="3"/>
    </row>
    <row r="204" spans="1:11">
      <c r="A204" s="1"/>
      <c r="B204" s="1"/>
      <c r="F204" s="3"/>
      <c r="G204" s="3"/>
      <c r="H204" s="3"/>
      <c r="I204" s="3"/>
      <c r="J204" s="3"/>
      <c r="K204" s="3"/>
    </row>
    <row r="205" spans="1:11">
      <c r="A205" s="1"/>
      <c r="B205" s="1"/>
      <c r="F205" s="3"/>
      <c r="G205" s="3"/>
      <c r="H205" s="3"/>
      <c r="I205" s="3"/>
      <c r="J205" s="3"/>
      <c r="K205" s="3"/>
    </row>
    <row r="206" spans="1:11">
      <c r="A206" s="1"/>
      <c r="B206" s="1"/>
      <c r="F206" s="3"/>
      <c r="G206" s="3"/>
      <c r="H206" s="3"/>
      <c r="I206" s="3"/>
      <c r="J206" s="3"/>
      <c r="K206" s="3"/>
    </row>
    <row r="207" spans="1:11">
      <c r="A207" s="1"/>
      <c r="B207" s="1"/>
      <c r="F207" s="3"/>
      <c r="G207" s="3"/>
      <c r="H207" s="3"/>
      <c r="I207" s="3"/>
      <c r="J207" s="3"/>
      <c r="K207" s="3"/>
    </row>
    <row r="208" spans="1:11">
      <c r="A208" s="1"/>
      <c r="B208" s="1"/>
      <c r="F208" s="3"/>
      <c r="G208" s="3"/>
      <c r="H208" s="3"/>
      <c r="I208" s="3"/>
      <c r="J208" s="3"/>
      <c r="K208" s="3"/>
    </row>
    <row r="209" spans="1:11">
      <c r="A209" s="1"/>
      <c r="B209" s="1"/>
      <c r="F209" s="3"/>
      <c r="G209" s="3"/>
      <c r="H209" s="3"/>
      <c r="I209" s="3"/>
      <c r="J209" s="3"/>
      <c r="K209" s="3"/>
    </row>
    <row r="210" spans="1:11">
      <c r="A210" s="1"/>
      <c r="B210" s="1"/>
      <c r="F210" s="3"/>
      <c r="G210" s="3"/>
      <c r="H210" s="3"/>
      <c r="I210" s="3"/>
      <c r="J210" s="3"/>
      <c r="K210" s="3"/>
    </row>
    <row r="211" spans="1:11">
      <c r="A211" s="1"/>
      <c r="B211" s="1"/>
      <c r="F211" s="3"/>
      <c r="G211" s="3"/>
      <c r="H211" s="3"/>
      <c r="I211" s="3"/>
      <c r="J211" s="3"/>
      <c r="K211" s="3"/>
    </row>
    <row r="212" spans="1:11">
      <c r="A212" s="1"/>
      <c r="B212" s="1"/>
      <c r="F212" s="3"/>
      <c r="G212" s="3"/>
      <c r="H212" s="3"/>
      <c r="I212" s="3"/>
      <c r="J212" s="3"/>
      <c r="K212" s="3"/>
    </row>
    <row r="213" spans="1:11">
      <c r="A213" s="1"/>
      <c r="B213" s="1"/>
      <c r="F213" s="3"/>
      <c r="G213" s="3"/>
      <c r="H213" s="3"/>
      <c r="I213" s="3"/>
      <c r="J213" s="3"/>
      <c r="K213" s="3"/>
    </row>
    <row r="214" spans="1:11">
      <c r="A214" s="1"/>
      <c r="B214" s="1"/>
      <c r="F214" s="3"/>
      <c r="G214" s="3"/>
      <c r="H214" s="3"/>
      <c r="I214" s="3"/>
      <c r="J214" s="3"/>
      <c r="K214" s="3"/>
    </row>
    <row r="215" spans="1:11">
      <c r="A215" s="1"/>
      <c r="B215" s="1"/>
      <c r="F215" s="3"/>
      <c r="G215" s="3"/>
      <c r="H215" s="3"/>
      <c r="I215" s="3"/>
      <c r="J215" s="3"/>
      <c r="K215" s="3"/>
    </row>
    <row r="216" spans="1:11">
      <c r="A216" s="1"/>
      <c r="B216" s="1"/>
      <c r="F216" s="3"/>
      <c r="G216" s="3"/>
      <c r="H216" s="3"/>
      <c r="I216" s="3"/>
      <c r="J216" s="3"/>
      <c r="K216" s="3"/>
    </row>
    <row r="217" spans="1:11">
      <c r="A217" s="1"/>
      <c r="B217" s="1"/>
      <c r="F217" s="3"/>
      <c r="G217" s="3"/>
      <c r="H217" s="3"/>
      <c r="I217" s="3"/>
      <c r="J217" s="3"/>
      <c r="K217" s="3"/>
    </row>
    <row r="218" spans="1:11">
      <c r="A218" s="1"/>
      <c r="B218" s="1"/>
      <c r="F218" s="3"/>
      <c r="G218" s="3"/>
      <c r="H218" s="3"/>
      <c r="I218" s="3"/>
      <c r="J218" s="3"/>
      <c r="K218" s="3"/>
    </row>
    <row r="219" spans="1:11">
      <c r="A219" s="1"/>
      <c r="B219" s="1"/>
      <c r="F219" s="3"/>
      <c r="G219" s="3"/>
      <c r="H219" s="3"/>
      <c r="I219" s="3"/>
      <c r="J219" s="3"/>
      <c r="K219" s="3"/>
    </row>
    <row r="220" spans="1:11">
      <c r="A220" s="1"/>
      <c r="B220" s="1"/>
      <c r="F220" s="3"/>
      <c r="G220" s="3"/>
      <c r="H220" s="3"/>
      <c r="I220" s="3"/>
      <c r="J220" s="3"/>
      <c r="K220" s="3"/>
    </row>
    <row r="221" spans="1:11">
      <c r="A221" s="1"/>
      <c r="B221" s="1"/>
      <c r="F221" s="3"/>
      <c r="G221" s="3"/>
      <c r="H221" s="3"/>
      <c r="I221" s="3"/>
      <c r="J221" s="3"/>
      <c r="K221" s="3"/>
    </row>
    <row r="222" spans="1:11">
      <c r="A222" s="1"/>
      <c r="B222" s="1"/>
      <c r="F222" s="3"/>
      <c r="G222" s="3"/>
      <c r="H222" s="3"/>
      <c r="I222" s="3"/>
      <c r="J222" s="3"/>
      <c r="K222" s="3"/>
    </row>
    <row r="223" spans="1:11">
      <c r="A223" s="1"/>
      <c r="B223" s="1"/>
      <c r="F223" s="3"/>
      <c r="G223" s="3"/>
      <c r="H223" s="3"/>
      <c r="I223" s="3"/>
      <c r="J223" s="3"/>
      <c r="K223" s="3"/>
    </row>
    <row r="224" spans="1:11">
      <c r="A224" s="1"/>
      <c r="B224" s="1"/>
      <c r="F224" s="3"/>
      <c r="G224" s="3"/>
      <c r="H224" s="3"/>
      <c r="I224" s="3"/>
      <c r="J224" s="3"/>
      <c r="K224" s="3"/>
    </row>
    <row r="225" spans="1:11">
      <c r="A225" s="1"/>
      <c r="B225" s="1"/>
      <c r="F225" s="3"/>
      <c r="G225" s="3"/>
      <c r="H225" s="3"/>
      <c r="I225" s="3"/>
      <c r="J225" s="3"/>
      <c r="K225" s="3"/>
    </row>
    <row r="226" spans="1:11">
      <c r="A226" s="1"/>
      <c r="B226" s="1"/>
      <c r="F226" s="3"/>
      <c r="G226" s="3"/>
      <c r="H226" s="3"/>
      <c r="I226" s="3"/>
      <c r="J226" s="3"/>
      <c r="K226" s="3"/>
    </row>
    <row r="227" spans="1:11">
      <c r="A227" s="1"/>
      <c r="B227" s="1"/>
      <c r="F227" s="3"/>
      <c r="G227" s="3"/>
      <c r="H227" s="3"/>
      <c r="I227" s="3"/>
      <c r="J227" s="3"/>
      <c r="K227" s="3"/>
    </row>
    <row r="228" spans="1:11">
      <c r="A228" s="1"/>
      <c r="B228" s="1"/>
      <c r="F228" s="3"/>
      <c r="G228" s="3"/>
      <c r="H228" s="3"/>
      <c r="I228" s="3"/>
      <c r="J228" s="3"/>
      <c r="K228" s="3"/>
    </row>
    <row r="229" spans="1:11">
      <c r="A229" s="1"/>
      <c r="B229" s="1"/>
      <c r="F229" s="3"/>
      <c r="G229" s="3"/>
      <c r="H229" s="3"/>
      <c r="I229" s="3"/>
      <c r="J229" s="3"/>
      <c r="K229" s="3"/>
    </row>
    <row r="230" spans="1:11">
      <c r="A230" s="1"/>
      <c r="B230" s="1"/>
      <c r="F230" s="3"/>
      <c r="G230" s="3"/>
      <c r="H230" s="3"/>
      <c r="I230" s="3"/>
      <c r="J230" s="3"/>
      <c r="K230" s="3"/>
    </row>
    <row r="231" spans="1:11">
      <c r="A231" s="1"/>
      <c r="B231" s="1"/>
      <c r="F231" s="3"/>
      <c r="G231" s="3"/>
      <c r="H231" s="3"/>
      <c r="I231" s="3"/>
      <c r="J231" s="3"/>
      <c r="K231" s="3"/>
    </row>
    <row r="232" spans="1:11">
      <c r="A232" s="1"/>
      <c r="B232" s="1"/>
      <c r="F232" s="3"/>
      <c r="G232" s="3"/>
      <c r="H232" s="3"/>
      <c r="I232" s="3"/>
      <c r="J232" s="3"/>
      <c r="K232" s="3"/>
    </row>
    <row r="233" spans="1:11">
      <c r="A233" s="1"/>
      <c r="B233" s="1"/>
      <c r="F233" s="3"/>
      <c r="G233" s="3"/>
      <c r="H233" s="3"/>
      <c r="I233" s="3"/>
      <c r="J233" s="3"/>
      <c r="K233" s="3"/>
    </row>
    <row r="234" spans="1:11">
      <c r="A234" s="1"/>
      <c r="B234" s="1"/>
      <c r="F234" s="3"/>
      <c r="G234" s="3"/>
      <c r="H234" s="3"/>
      <c r="I234" s="3"/>
      <c r="J234" s="3"/>
      <c r="K234" s="3"/>
    </row>
    <row r="235" spans="1:11">
      <c r="A235" s="1"/>
      <c r="B235" s="1"/>
      <c r="F235" s="3"/>
      <c r="G235" s="3"/>
      <c r="H235" s="3"/>
      <c r="I235" s="3"/>
      <c r="J235" s="3"/>
      <c r="K235" s="3"/>
    </row>
    <row r="236" spans="1:11">
      <c r="A236" s="1"/>
      <c r="B236" s="1"/>
      <c r="F236" s="3"/>
      <c r="G236" s="3"/>
      <c r="H236" s="3"/>
      <c r="I236" s="3"/>
      <c r="J236" s="3"/>
      <c r="K236" s="3"/>
    </row>
    <row r="237" spans="1:11">
      <c r="A237" s="1"/>
      <c r="B237" s="1"/>
      <c r="F237" s="3"/>
      <c r="G237" s="3"/>
      <c r="H237" s="3"/>
      <c r="I237" s="3"/>
      <c r="J237" s="3"/>
      <c r="K237" s="3"/>
    </row>
    <row r="238" spans="1:11">
      <c r="A238" s="1"/>
      <c r="B238" s="1"/>
      <c r="F238" s="3"/>
      <c r="G238" s="3"/>
      <c r="H238" s="3"/>
      <c r="I238" s="3"/>
      <c r="J238" s="3"/>
      <c r="K238" s="3"/>
    </row>
    <row r="239" spans="1:11">
      <c r="A239" s="1"/>
      <c r="B239" s="1"/>
      <c r="F239" s="3"/>
      <c r="G239" s="3"/>
      <c r="H239" s="3"/>
      <c r="I239" s="3"/>
      <c r="J239" s="3"/>
      <c r="K239" s="3"/>
    </row>
    <row r="240" spans="1:11">
      <c r="A240" s="1"/>
      <c r="B240" s="1"/>
      <c r="F240" s="3"/>
      <c r="G240" s="3"/>
      <c r="H240" s="3"/>
      <c r="I240" s="3"/>
      <c r="J240" s="3"/>
      <c r="K240" s="3"/>
    </row>
    <row r="241" spans="1:11">
      <c r="A241" s="1"/>
      <c r="B241" s="1"/>
      <c r="F241" s="3"/>
      <c r="G241" s="3"/>
      <c r="H241" s="3"/>
      <c r="I241" s="3"/>
      <c r="J241" s="3"/>
      <c r="K241" s="3"/>
    </row>
    <row r="242" spans="1:11">
      <c r="A242" s="1"/>
      <c r="B242" s="1"/>
      <c r="F242" s="3"/>
      <c r="G242" s="3"/>
      <c r="H242" s="3"/>
      <c r="I242" s="3"/>
      <c r="J242" s="3"/>
      <c r="K242" s="3"/>
    </row>
    <row r="243" spans="1:11">
      <c r="A243" s="1"/>
      <c r="B243" s="1"/>
      <c r="F243" s="3"/>
      <c r="G243" s="3"/>
      <c r="H243" s="3"/>
      <c r="I243" s="3"/>
      <c r="J243" s="3"/>
      <c r="K243" s="3"/>
    </row>
    <row r="244" spans="1:11">
      <c r="A244" s="1"/>
      <c r="B244" s="1"/>
      <c r="F244" s="3"/>
      <c r="G244" s="3"/>
      <c r="H244" s="3"/>
      <c r="I244" s="3"/>
      <c r="J244" s="3"/>
      <c r="K244" s="3"/>
    </row>
    <row r="245" spans="1:11">
      <c r="A245" s="1"/>
      <c r="B245" s="1"/>
      <c r="F245" s="3"/>
      <c r="G245" s="3"/>
      <c r="H245" s="3"/>
      <c r="I245" s="3"/>
      <c r="J245" s="3"/>
      <c r="K245" s="3"/>
    </row>
    <row r="246" spans="1:11">
      <c r="A246" s="1"/>
      <c r="B246" s="1"/>
      <c r="F246" s="3"/>
      <c r="G246" s="3"/>
      <c r="H246" s="3"/>
      <c r="I246" s="3"/>
      <c r="J246" s="3"/>
      <c r="K246" s="3"/>
    </row>
    <row r="247" spans="1:11">
      <c r="A247" s="1"/>
      <c r="B247" s="1"/>
      <c r="F247" s="3"/>
      <c r="G247" s="3"/>
      <c r="H247" s="3"/>
      <c r="I247" s="3"/>
      <c r="J247" s="3"/>
      <c r="K247" s="3"/>
    </row>
    <row r="248" spans="1:11">
      <c r="A248" s="1"/>
      <c r="B248" s="1"/>
      <c r="F248" s="3"/>
      <c r="G248" s="3"/>
      <c r="H248" s="3"/>
      <c r="I248" s="3"/>
      <c r="J248" s="3"/>
      <c r="K248" s="3"/>
    </row>
    <row r="249" spans="1:11">
      <c r="A249" s="1"/>
      <c r="B249" s="1"/>
      <c r="F249" s="3"/>
      <c r="G249" s="3"/>
      <c r="H249" s="3"/>
      <c r="I249" s="3"/>
      <c r="J249" s="3"/>
      <c r="K249" s="3"/>
    </row>
    <row r="250" spans="1:11">
      <c r="A250" s="1"/>
      <c r="B250" s="1"/>
      <c r="F250" s="3"/>
      <c r="G250" s="3"/>
      <c r="H250" s="3"/>
      <c r="I250" s="3"/>
      <c r="J250" s="3"/>
      <c r="K250" s="3"/>
    </row>
    <row r="251" spans="1:11">
      <c r="A251" s="1"/>
      <c r="B251" s="1"/>
      <c r="F251" s="3"/>
      <c r="G251" s="3"/>
      <c r="H251" s="3"/>
      <c r="I251" s="3"/>
      <c r="J251" s="3"/>
      <c r="K251" s="3"/>
    </row>
    <row r="252" spans="1:11">
      <c r="A252" s="1"/>
      <c r="B252" s="1"/>
      <c r="F252" s="3"/>
      <c r="G252" s="3"/>
      <c r="H252" s="3"/>
      <c r="I252" s="3"/>
      <c r="J252" s="3"/>
      <c r="K252" s="3"/>
    </row>
    <row r="253" spans="1:11">
      <c r="A253" s="1"/>
      <c r="B253" s="1"/>
      <c r="F253" s="3"/>
      <c r="G253" s="3"/>
      <c r="H253" s="3"/>
      <c r="I253" s="3"/>
      <c r="J253" s="3"/>
      <c r="K253" s="3"/>
    </row>
    <row r="254" spans="1:11">
      <c r="A254" s="1"/>
      <c r="B254" s="1"/>
      <c r="F254" s="3"/>
      <c r="G254" s="3"/>
      <c r="H254" s="3"/>
      <c r="I254" s="3"/>
      <c r="J254" s="3"/>
      <c r="K254" s="3"/>
    </row>
    <row r="255" spans="1:11">
      <c r="A255" s="1"/>
      <c r="B255" s="1"/>
      <c r="F255" s="3"/>
      <c r="G255" s="3"/>
      <c r="H255" s="3"/>
      <c r="I255" s="3"/>
      <c r="J255" s="3"/>
      <c r="K255" s="3"/>
    </row>
    <row r="256" spans="1:11">
      <c r="A256" s="1"/>
      <c r="B256" s="1"/>
      <c r="F256" s="3"/>
      <c r="G256" s="3"/>
      <c r="H256" s="3"/>
      <c r="I256" s="3"/>
      <c r="J256" s="3"/>
      <c r="K256" s="3"/>
    </row>
    <row r="257" spans="1:11">
      <c r="A257" s="1"/>
      <c r="B257" s="1"/>
      <c r="F257" s="3"/>
      <c r="G257" s="3"/>
      <c r="H257" s="3"/>
      <c r="I257" s="3"/>
      <c r="J257" s="3"/>
      <c r="K257" s="3"/>
    </row>
    <row r="258" spans="1:11">
      <c r="A258" s="1"/>
      <c r="B258" s="1"/>
      <c r="F258" s="3"/>
      <c r="G258" s="3"/>
      <c r="H258" s="3"/>
      <c r="I258" s="3"/>
      <c r="J258" s="3"/>
      <c r="K258" s="3"/>
    </row>
    <row r="259" spans="1:11">
      <c r="A259" s="1"/>
      <c r="B259" s="1"/>
      <c r="F259" s="3"/>
      <c r="G259" s="3"/>
      <c r="H259" s="3"/>
      <c r="I259" s="3"/>
      <c r="J259" s="3"/>
      <c r="K259" s="3"/>
    </row>
    <row r="260" spans="1:11">
      <c r="A260" s="1"/>
      <c r="B260" s="1"/>
      <c r="F260" s="3"/>
      <c r="G260" s="3"/>
      <c r="H260" s="3"/>
      <c r="I260" s="3"/>
      <c r="J260" s="3"/>
      <c r="K260" s="3"/>
    </row>
    <row r="261" spans="1:11">
      <c r="A261" s="1"/>
      <c r="B261" s="1"/>
      <c r="F261" s="3"/>
      <c r="G261" s="3"/>
      <c r="H261" s="3"/>
      <c r="I261" s="3"/>
      <c r="J261" s="3"/>
      <c r="K261" s="3"/>
    </row>
    <row r="262" spans="1:11">
      <c r="A262" s="1"/>
      <c r="B262" s="1"/>
      <c r="F262" s="3"/>
      <c r="G262" s="3"/>
      <c r="H262" s="3"/>
      <c r="I262" s="3"/>
      <c r="J262" s="3"/>
      <c r="K262" s="3"/>
    </row>
    <row r="263" spans="1:11">
      <c r="A263" s="1"/>
      <c r="B263" s="1"/>
      <c r="F263" s="3"/>
      <c r="G263" s="3"/>
      <c r="H263" s="3"/>
      <c r="I263" s="3"/>
      <c r="J263" s="3"/>
      <c r="K263" s="3"/>
    </row>
    <row r="264" spans="1:11">
      <c r="A264" s="1"/>
      <c r="B264" s="1"/>
      <c r="F264" s="3"/>
      <c r="G264" s="3"/>
      <c r="H264" s="3"/>
      <c r="I264" s="3"/>
      <c r="J264" s="3"/>
      <c r="K264" s="3"/>
    </row>
    <row r="265" spans="1:11">
      <c r="A265" s="1"/>
      <c r="B265" s="1"/>
      <c r="F265" s="3"/>
      <c r="G265" s="3"/>
      <c r="H265" s="3"/>
      <c r="I265" s="3"/>
      <c r="J265" s="3"/>
      <c r="K265" s="3"/>
    </row>
    <row r="266" spans="1:11">
      <c r="A266" s="1"/>
      <c r="B266" s="1"/>
      <c r="F266" s="3"/>
      <c r="G266" s="3"/>
      <c r="H266" s="3"/>
      <c r="I266" s="3"/>
      <c r="J266" s="3"/>
      <c r="K266" s="3"/>
    </row>
    <row r="267" spans="1:11">
      <c r="A267" s="1"/>
      <c r="B267" s="1"/>
      <c r="F267" s="3"/>
      <c r="G267" s="3"/>
      <c r="H267" s="3"/>
      <c r="I267" s="3"/>
      <c r="J267" s="3"/>
      <c r="K267" s="3"/>
    </row>
    <row r="268" spans="1:11">
      <c r="A268" s="1"/>
      <c r="B268" s="1"/>
      <c r="F268" s="3"/>
      <c r="G268" s="3"/>
      <c r="H268" s="3"/>
      <c r="I268" s="3"/>
      <c r="J268" s="3"/>
      <c r="K268" s="3"/>
    </row>
    <row r="269" spans="1:11">
      <c r="A269" s="1"/>
      <c r="B269" s="1"/>
      <c r="F269" s="3"/>
      <c r="G269" s="3"/>
      <c r="H269" s="3"/>
      <c r="I269" s="3"/>
      <c r="J269" s="3"/>
      <c r="K269" s="3"/>
    </row>
    <row r="270" spans="1:11">
      <c r="A270" s="1"/>
      <c r="B270" s="1"/>
      <c r="F270" s="3"/>
      <c r="G270" s="3"/>
      <c r="H270" s="3"/>
      <c r="I270" s="3"/>
      <c r="J270" s="3"/>
      <c r="K270" s="3"/>
    </row>
    <row r="271" spans="1:11">
      <c r="A271" s="1"/>
      <c r="B271" s="1"/>
      <c r="F271" s="3"/>
      <c r="G271" s="3"/>
      <c r="H271" s="3"/>
      <c r="I271" s="3"/>
      <c r="J271" s="3"/>
      <c r="K271" s="3"/>
    </row>
    <row r="272" spans="1:11">
      <c r="A272" s="1"/>
      <c r="B272" s="1"/>
      <c r="F272" s="3"/>
      <c r="G272" s="3"/>
      <c r="H272" s="3"/>
      <c r="I272" s="3"/>
      <c r="J272" s="3"/>
      <c r="K272" s="3"/>
    </row>
    <row r="273" spans="1:11">
      <c r="A273" s="1"/>
      <c r="B273" s="1"/>
      <c r="F273" s="3"/>
      <c r="G273" s="3"/>
      <c r="H273" s="3"/>
      <c r="I273" s="3"/>
      <c r="J273" s="3"/>
      <c r="K273" s="3"/>
    </row>
    <row r="274" spans="1:11">
      <c r="A274" s="1"/>
      <c r="B274" s="1"/>
      <c r="F274" s="3"/>
      <c r="G274" s="3"/>
      <c r="H274" s="3"/>
      <c r="I274" s="3"/>
      <c r="J274" s="3"/>
      <c r="K274" s="3"/>
    </row>
    <row r="275" spans="1:11">
      <c r="A275" s="1"/>
      <c r="B275" s="1"/>
      <c r="F275" s="3"/>
      <c r="G275" s="3"/>
      <c r="H275" s="3"/>
      <c r="I275" s="3"/>
      <c r="J275" s="3"/>
      <c r="K275" s="3"/>
    </row>
    <row r="276" spans="1:11">
      <c r="A276" s="1"/>
      <c r="B276" s="1"/>
      <c r="F276" s="3"/>
      <c r="G276" s="3"/>
      <c r="H276" s="3"/>
      <c r="I276" s="3"/>
      <c r="J276" s="3"/>
      <c r="K276" s="3"/>
    </row>
    <row r="277" spans="1:11">
      <c r="A277" s="1"/>
      <c r="B277" s="1"/>
      <c r="F277" s="3"/>
      <c r="G277" s="3"/>
      <c r="H277" s="3"/>
      <c r="I277" s="3"/>
      <c r="J277" s="3"/>
      <c r="K277" s="3"/>
    </row>
    <row r="278" spans="1:11">
      <c r="A278" s="1"/>
      <c r="B278" s="1"/>
      <c r="F278" s="3"/>
      <c r="G278" s="3"/>
      <c r="H278" s="3"/>
      <c r="I278" s="3"/>
      <c r="J278" s="3"/>
      <c r="K278" s="3"/>
    </row>
    <row r="279" spans="1:11">
      <c r="A279" s="1"/>
      <c r="B279" s="1"/>
      <c r="F279" s="3"/>
      <c r="G279" s="3"/>
      <c r="H279" s="3"/>
      <c r="I279" s="3"/>
      <c r="J279" s="3"/>
      <c r="K279" s="3"/>
    </row>
    <row r="280" spans="1:11">
      <c r="A280" s="1"/>
      <c r="B280" s="1"/>
      <c r="F280" s="3"/>
      <c r="G280" s="3"/>
      <c r="H280" s="3"/>
      <c r="I280" s="3"/>
      <c r="J280" s="3"/>
      <c r="K280" s="3"/>
    </row>
    <row r="281" spans="1:11">
      <c r="A281" s="1"/>
      <c r="B281" s="1"/>
      <c r="F281" s="3"/>
      <c r="G281" s="3"/>
      <c r="H281" s="3"/>
      <c r="I281" s="3"/>
      <c r="J281" s="3"/>
      <c r="K281" s="3"/>
    </row>
    <row r="282" spans="1:11">
      <c r="A282" s="1"/>
      <c r="B282" s="1"/>
      <c r="F282" s="3"/>
      <c r="G282" s="3"/>
      <c r="H282" s="3"/>
      <c r="I282" s="3"/>
      <c r="J282" s="3"/>
      <c r="K282" s="3"/>
    </row>
    <row r="283" spans="1:11">
      <c r="A283" s="1"/>
      <c r="B283" s="1"/>
      <c r="F283" s="3"/>
      <c r="G283" s="3"/>
      <c r="H283" s="3"/>
      <c r="I283" s="3"/>
      <c r="J283" s="3"/>
      <c r="K283" s="3"/>
    </row>
    <row r="284" spans="1:11">
      <c r="A284" s="1"/>
      <c r="B284" s="1"/>
      <c r="F284" s="3"/>
      <c r="G284" s="3"/>
      <c r="H284" s="3"/>
      <c r="I284" s="3"/>
      <c r="J284" s="3"/>
      <c r="K284" s="3"/>
    </row>
    <row r="285" spans="1:11">
      <c r="A285" s="1"/>
      <c r="B285" s="1"/>
      <c r="F285" s="3"/>
      <c r="G285" s="3"/>
      <c r="H285" s="3"/>
      <c r="I285" s="3"/>
      <c r="J285" s="3"/>
      <c r="K285" s="3"/>
    </row>
    <row r="286" spans="1:11">
      <c r="A286" s="1"/>
      <c r="B286" s="1"/>
      <c r="F286" s="3"/>
      <c r="G286" s="3"/>
      <c r="H286" s="3"/>
      <c r="I286" s="3"/>
      <c r="J286" s="3"/>
      <c r="K286" s="3"/>
    </row>
    <row r="287" spans="1:11">
      <c r="A287" s="1"/>
      <c r="B287" s="1"/>
      <c r="F287" s="3"/>
      <c r="G287" s="3"/>
      <c r="H287" s="3"/>
      <c r="I287" s="3"/>
      <c r="J287" s="3"/>
      <c r="K287" s="3"/>
    </row>
    <row r="288" spans="1:11">
      <c r="A288" s="1"/>
      <c r="B288" s="1"/>
      <c r="F288" s="3"/>
      <c r="G288" s="3"/>
      <c r="H288" s="3"/>
      <c r="I288" s="3"/>
      <c r="J288" s="3"/>
      <c r="K288" s="3"/>
    </row>
    <row r="289" spans="1:11">
      <c r="A289" s="1"/>
      <c r="B289" s="1"/>
      <c r="F289" s="3"/>
      <c r="G289" s="3"/>
      <c r="H289" s="3"/>
      <c r="I289" s="3"/>
      <c r="J289" s="3"/>
      <c r="K289" s="3"/>
    </row>
    <row r="290" spans="1:11">
      <c r="A290" s="1"/>
      <c r="B290" s="1"/>
      <c r="F290" s="3"/>
      <c r="G290" s="3"/>
      <c r="H290" s="3"/>
      <c r="I290" s="3"/>
      <c r="J290" s="3"/>
      <c r="K290" s="3"/>
    </row>
    <row r="291" spans="1:11">
      <c r="A291" s="1"/>
      <c r="B291" s="1"/>
      <c r="F291" s="3"/>
      <c r="G291" s="3"/>
      <c r="H291" s="3"/>
      <c r="I291" s="3"/>
      <c r="J291" s="3"/>
      <c r="K291" s="3"/>
    </row>
    <row r="292" spans="1:11">
      <c r="A292" s="1"/>
      <c r="B292" s="1"/>
      <c r="F292" s="3"/>
      <c r="G292" s="3"/>
      <c r="H292" s="3"/>
      <c r="I292" s="3"/>
      <c r="J292" s="3"/>
      <c r="K292" s="3"/>
    </row>
    <row r="293" spans="1:11">
      <c r="A293" s="1"/>
      <c r="B293" s="1"/>
      <c r="F293" s="3"/>
      <c r="G293" s="3"/>
      <c r="H293" s="3"/>
      <c r="I293" s="3"/>
      <c r="J293" s="3"/>
      <c r="K293" s="3"/>
    </row>
    <row r="294" spans="1:11">
      <c r="A294" s="1"/>
      <c r="B294" s="1"/>
      <c r="F294" s="3"/>
      <c r="G294" s="3"/>
      <c r="H294" s="3"/>
      <c r="I294" s="3"/>
      <c r="J294" s="3"/>
      <c r="K294" s="3"/>
    </row>
    <row r="295" spans="1:11">
      <c r="A295" s="1"/>
      <c r="B295" s="1"/>
      <c r="F295" s="3"/>
      <c r="G295" s="3"/>
      <c r="H295" s="3"/>
      <c r="I295" s="3"/>
      <c r="J295" s="3"/>
      <c r="K295" s="3"/>
    </row>
    <row r="296" spans="1:11">
      <c r="A296" s="1"/>
      <c r="B296" s="1"/>
      <c r="F296" s="3"/>
      <c r="G296" s="3"/>
      <c r="H296" s="3"/>
      <c r="I296" s="3"/>
      <c r="J296" s="3"/>
      <c r="K296" s="3"/>
    </row>
    <row r="297" spans="1:11">
      <c r="A297" s="1"/>
      <c r="B297" s="1"/>
      <c r="F297" s="3"/>
      <c r="G297" s="3"/>
      <c r="H297" s="3"/>
      <c r="I297" s="3"/>
      <c r="J297" s="3"/>
      <c r="K297" s="3"/>
    </row>
    <row r="298" spans="1:11">
      <c r="A298" s="1"/>
      <c r="B298" s="1"/>
      <c r="F298" s="3"/>
      <c r="G298" s="3"/>
      <c r="H298" s="3"/>
      <c r="I298" s="3"/>
      <c r="J298" s="3"/>
      <c r="K298" s="3"/>
    </row>
    <row r="299" spans="1:11">
      <c r="A299" s="1"/>
      <c r="B299" s="1"/>
      <c r="F299" s="3"/>
      <c r="G299" s="3"/>
      <c r="H299" s="3"/>
      <c r="I299" s="3"/>
      <c r="J299" s="3"/>
      <c r="K299" s="3"/>
    </row>
    <row r="300" spans="1:11">
      <c r="A300" s="1"/>
      <c r="B300" s="1"/>
      <c r="F300" s="3"/>
      <c r="G300" s="3"/>
      <c r="H300" s="3"/>
      <c r="I300" s="3"/>
      <c r="J300" s="3"/>
      <c r="K300" s="3"/>
    </row>
    <row r="301" spans="1:11">
      <c r="A301" s="1"/>
      <c r="B301" s="1"/>
      <c r="F301" s="3"/>
      <c r="G301" s="3"/>
      <c r="H301" s="3"/>
      <c r="I301" s="3"/>
      <c r="J301" s="3"/>
      <c r="K301" s="3"/>
    </row>
    <row r="302" spans="1:11">
      <c r="A302" s="1"/>
      <c r="B302" s="1"/>
      <c r="F302" s="3"/>
      <c r="G302" s="3"/>
      <c r="H302" s="3"/>
      <c r="I302" s="3"/>
      <c r="J302" s="3"/>
      <c r="K302" s="3"/>
    </row>
    <row r="303" spans="1:11">
      <c r="A303" s="1"/>
      <c r="B303" s="1"/>
      <c r="F303" s="3"/>
      <c r="G303" s="3"/>
      <c r="H303" s="3"/>
      <c r="I303" s="3"/>
      <c r="J303" s="3"/>
      <c r="K303" s="3"/>
    </row>
    <row r="304" spans="1:11">
      <c r="A304" s="1"/>
      <c r="B304" s="1"/>
      <c r="F304" s="3"/>
      <c r="G304" s="3"/>
      <c r="H304" s="3"/>
      <c r="I304" s="3"/>
      <c r="J304" s="3"/>
      <c r="K304" s="3"/>
    </row>
    <row r="305" spans="1:11">
      <c r="A305" s="1"/>
      <c r="B305" s="1"/>
      <c r="F305" s="3"/>
      <c r="G305" s="3"/>
      <c r="H305" s="3"/>
      <c r="I305" s="3"/>
      <c r="J305" s="3"/>
      <c r="K305" s="3"/>
    </row>
    <row r="306" spans="1:11">
      <c r="A306" s="1"/>
      <c r="B306" s="1"/>
      <c r="F306" s="3"/>
      <c r="G306" s="3"/>
      <c r="H306" s="3"/>
      <c r="I306" s="3"/>
      <c r="J306" s="3"/>
      <c r="K306" s="3"/>
    </row>
    <row r="307" spans="1:11">
      <c r="A307" s="1"/>
      <c r="B307" s="1"/>
      <c r="F307" s="3"/>
      <c r="G307" s="3"/>
      <c r="H307" s="3"/>
      <c r="I307" s="3"/>
      <c r="J307" s="3"/>
      <c r="K307" s="3"/>
    </row>
    <row r="308" spans="1:11">
      <c r="A308" s="1"/>
      <c r="B308" s="1"/>
      <c r="F308" s="3"/>
      <c r="G308" s="3"/>
      <c r="H308" s="3"/>
      <c r="I308" s="3"/>
      <c r="J308" s="3"/>
      <c r="K308" s="3"/>
    </row>
    <row r="309" spans="1:11">
      <c r="A309" s="1"/>
      <c r="B309" s="1"/>
      <c r="F309" s="3"/>
      <c r="G309" s="3"/>
      <c r="H309" s="3"/>
      <c r="I309" s="3"/>
      <c r="J309" s="3"/>
      <c r="K309" s="3"/>
    </row>
    <row r="310" spans="1:11">
      <c r="A310" s="1"/>
      <c r="B310" s="1"/>
      <c r="F310" s="3"/>
      <c r="G310" s="3"/>
      <c r="H310" s="3"/>
      <c r="I310" s="3"/>
      <c r="J310" s="3"/>
      <c r="K310" s="3"/>
    </row>
    <row r="311" spans="1:11">
      <c r="A311" s="1"/>
      <c r="B311" s="1"/>
      <c r="F311" s="3"/>
      <c r="G311" s="3"/>
      <c r="H311" s="3"/>
      <c r="I311" s="3"/>
      <c r="J311" s="3"/>
      <c r="K311" s="3"/>
    </row>
    <row r="312" spans="1:11">
      <c r="A312" s="1"/>
      <c r="B312" s="1"/>
      <c r="F312" s="3"/>
      <c r="G312" s="3"/>
      <c r="H312" s="3"/>
      <c r="I312" s="3"/>
      <c r="J312" s="3"/>
      <c r="K312" s="3"/>
    </row>
    <row r="313" spans="1:11">
      <c r="A313" s="1"/>
      <c r="B313" s="1"/>
      <c r="F313" s="3"/>
      <c r="G313" s="3"/>
      <c r="H313" s="3"/>
      <c r="I313" s="3"/>
      <c r="J313" s="3"/>
      <c r="K313" s="3"/>
    </row>
    <row r="314" spans="1:11">
      <c r="A314" s="1"/>
      <c r="B314" s="1"/>
      <c r="F314" s="3"/>
      <c r="G314" s="3"/>
      <c r="H314" s="3"/>
      <c r="I314" s="3"/>
      <c r="J314" s="3"/>
      <c r="K314" s="3"/>
    </row>
    <row r="315" spans="1:11">
      <c r="A315" s="1"/>
      <c r="B315" s="1"/>
      <c r="F315" s="3"/>
      <c r="G315" s="3"/>
      <c r="H315" s="3"/>
      <c r="I315" s="3"/>
      <c r="J315" s="3"/>
      <c r="K315" s="3"/>
    </row>
    <row r="316" spans="1:11">
      <c r="A316" s="1"/>
      <c r="B316" s="1"/>
      <c r="F316" s="3"/>
      <c r="G316" s="3"/>
      <c r="H316" s="3"/>
      <c r="I316" s="3"/>
      <c r="J316" s="3"/>
      <c r="K316" s="3"/>
    </row>
    <row r="317" spans="1:11">
      <c r="A317" s="1"/>
      <c r="B317" s="1"/>
      <c r="F317" s="3"/>
      <c r="G317" s="3"/>
      <c r="H317" s="3"/>
      <c r="I317" s="3"/>
      <c r="J317" s="3"/>
      <c r="K317" s="3"/>
    </row>
    <row r="318" spans="1:11">
      <c r="A318" s="1"/>
      <c r="B318" s="1"/>
      <c r="F318" s="3"/>
      <c r="G318" s="3"/>
      <c r="H318" s="3"/>
      <c r="I318" s="3"/>
      <c r="J318" s="3"/>
      <c r="K318" s="3"/>
    </row>
    <row r="319" spans="1:11">
      <c r="A319" s="1"/>
      <c r="B319" s="1"/>
      <c r="F319" s="3"/>
      <c r="G319" s="3"/>
      <c r="H319" s="3"/>
      <c r="I319" s="3"/>
      <c r="J319" s="3"/>
      <c r="K319" s="3"/>
    </row>
    <row r="320" spans="1:11">
      <c r="A320" s="1"/>
      <c r="B320" s="1"/>
      <c r="F320" s="3"/>
      <c r="G320" s="3"/>
      <c r="H320" s="3"/>
      <c r="I320" s="3"/>
      <c r="J320" s="3"/>
      <c r="K320" s="3"/>
    </row>
    <row r="321" spans="1:11">
      <c r="A321" s="1"/>
      <c r="B321" s="1"/>
      <c r="F321" s="3"/>
      <c r="G321" s="3"/>
      <c r="H321" s="3"/>
      <c r="I321" s="3"/>
      <c r="J321" s="3"/>
      <c r="K321" s="3"/>
    </row>
    <row r="322" spans="1:11">
      <c r="A322" s="1"/>
      <c r="B322" s="1"/>
      <c r="F322" s="3"/>
      <c r="G322" s="3"/>
      <c r="H322" s="3"/>
      <c r="I322" s="3"/>
      <c r="J322" s="3"/>
      <c r="K322" s="3"/>
    </row>
    <row r="323" spans="1:11">
      <c r="A323" s="1"/>
      <c r="B323" s="1"/>
      <c r="F323" s="3"/>
      <c r="G323" s="3"/>
      <c r="H323" s="3"/>
      <c r="I323" s="3"/>
      <c r="J323" s="3"/>
      <c r="K323" s="3"/>
    </row>
    <row r="324" spans="1:11">
      <c r="A324" s="1"/>
      <c r="B324" s="1"/>
      <c r="F324" s="3"/>
      <c r="G324" s="3"/>
      <c r="H324" s="3"/>
      <c r="I324" s="3"/>
      <c r="J324" s="3"/>
      <c r="K324" s="3"/>
    </row>
    <row r="325" spans="1:11">
      <c r="A325" s="1"/>
      <c r="B325" s="1"/>
      <c r="F325" s="3"/>
      <c r="G325" s="3"/>
      <c r="H325" s="3"/>
      <c r="I325" s="3"/>
      <c r="J325" s="3"/>
      <c r="K325" s="3"/>
    </row>
    <row r="326" spans="1:11">
      <c r="A326" s="1"/>
      <c r="B326" s="1"/>
      <c r="F326" s="3"/>
      <c r="G326" s="3"/>
      <c r="H326" s="3"/>
      <c r="I326" s="3"/>
      <c r="J326" s="3"/>
      <c r="K326" s="3"/>
    </row>
    <row r="327" spans="1:11">
      <c r="A327" s="1"/>
      <c r="B327" s="1"/>
      <c r="F327" s="3"/>
      <c r="G327" s="3"/>
      <c r="H327" s="3"/>
      <c r="I327" s="3"/>
      <c r="J327" s="3"/>
      <c r="K327" s="3"/>
    </row>
    <row r="328" spans="1:11">
      <c r="A328" s="1"/>
      <c r="B328" s="1"/>
      <c r="F328" s="3"/>
      <c r="G328" s="3"/>
      <c r="H328" s="3"/>
      <c r="I328" s="3"/>
      <c r="J328" s="3"/>
      <c r="K328" s="3"/>
    </row>
    <row r="329" spans="1:11">
      <c r="A329" s="1"/>
      <c r="B329" s="1"/>
      <c r="F329" s="3"/>
      <c r="G329" s="3"/>
      <c r="H329" s="3"/>
      <c r="I329" s="3"/>
      <c r="J329" s="3"/>
      <c r="K329" s="3"/>
    </row>
    <row r="330" spans="1:11">
      <c r="A330" s="1"/>
      <c r="B330" s="1"/>
      <c r="F330" s="3"/>
      <c r="G330" s="3"/>
      <c r="H330" s="3"/>
      <c r="I330" s="3"/>
      <c r="J330" s="3"/>
      <c r="K330" s="3"/>
    </row>
    <row r="331" spans="1:11">
      <c r="A331" s="1"/>
      <c r="B331" s="1"/>
      <c r="F331" s="3"/>
      <c r="G331" s="3"/>
      <c r="H331" s="3"/>
      <c r="I331" s="3"/>
      <c r="J331" s="3"/>
      <c r="K331" s="3"/>
    </row>
    <row r="332" spans="1:11">
      <c r="A332" s="1"/>
      <c r="B332" s="1"/>
      <c r="F332" s="3"/>
      <c r="G332" s="3"/>
      <c r="H332" s="3"/>
      <c r="I332" s="3"/>
      <c r="J332" s="3"/>
      <c r="K332" s="3"/>
    </row>
    <row r="333" spans="1:11">
      <c r="A333" s="1"/>
      <c r="B333" s="1"/>
      <c r="F333" s="3"/>
      <c r="G333" s="3"/>
      <c r="H333" s="3"/>
      <c r="I333" s="3"/>
      <c r="J333" s="3"/>
      <c r="K333" s="3"/>
    </row>
    <row r="334" spans="1:11">
      <c r="A334" s="1"/>
      <c r="B334" s="1"/>
      <c r="F334" s="3"/>
      <c r="G334" s="3"/>
      <c r="H334" s="3"/>
      <c r="I334" s="3"/>
      <c r="J334" s="3"/>
      <c r="K334" s="3"/>
    </row>
    <row r="335" spans="1:11">
      <c r="A335" s="1"/>
      <c r="B335" s="1"/>
      <c r="F335" s="3"/>
      <c r="G335" s="3"/>
      <c r="H335" s="3"/>
      <c r="I335" s="3"/>
      <c r="J335" s="3"/>
      <c r="K335" s="3"/>
    </row>
    <row r="336" spans="1:11">
      <c r="A336" s="1"/>
      <c r="B336" s="1"/>
      <c r="F336" s="3"/>
      <c r="G336" s="3"/>
      <c r="H336" s="3"/>
      <c r="I336" s="3"/>
      <c r="J336" s="3"/>
      <c r="K336" s="3"/>
    </row>
    <row r="337" spans="1:11">
      <c r="A337" s="1"/>
      <c r="B337" s="1"/>
      <c r="F337" s="3"/>
      <c r="G337" s="3"/>
      <c r="H337" s="3"/>
      <c r="I337" s="3"/>
      <c r="J337" s="3"/>
      <c r="K337" s="3"/>
    </row>
    <row r="338" spans="1:11">
      <c r="A338" s="1"/>
      <c r="B338" s="1"/>
      <c r="F338" s="3"/>
      <c r="G338" s="3"/>
      <c r="H338" s="3"/>
      <c r="I338" s="3"/>
      <c r="J338" s="3"/>
      <c r="K338" s="3"/>
    </row>
    <row r="339" spans="1:11">
      <c r="A339" s="1"/>
      <c r="B339" s="1"/>
      <c r="F339" s="3"/>
      <c r="G339" s="3"/>
      <c r="H339" s="3"/>
      <c r="I339" s="3"/>
      <c r="J339" s="3"/>
      <c r="K339" s="3"/>
    </row>
    <row r="340" spans="1:11">
      <c r="A340" s="1"/>
      <c r="B340" s="1"/>
      <c r="F340" s="3"/>
      <c r="G340" s="3"/>
      <c r="H340" s="3"/>
      <c r="I340" s="3"/>
      <c r="J340" s="3"/>
      <c r="K340" s="3"/>
    </row>
    <row r="341" spans="1:11">
      <c r="A341" s="1"/>
      <c r="B341" s="1"/>
      <c r="F341" s="3"/>
      <c r="G341" s="3"/>
      <c r="H341" s="3"/>
      <c r="I341" s="3"/>
      <c r="J341" s="3"/>
      <c r="K341" s="3"/>
    </row>
    <row r="342" spans="1:11">
      <c r="A342" s="1"/>
      <c r="B342" s="1"/>
      <c r="F342" s="3"/>
      <c r="G342" s="3"/>
      <c r="H342" s="3"/>
      <c r="I342" s="3"/>
      <c r="J342" s="3"/>
      <c r="K342" s="3"/>
    </row>
    <row r="343" spans="1:11">
      <c r="A343" s="1"/>
      <c r="B343" s="1"/>
      <c r="F343" s="3"/>
      <c r="G343" s="3"/>
      <c r="H343" s="3"/>
      <c r="I343" s="3"/>
      <c r="J343" s="3"/>
      <c r="K343" s="3"/>
    </row>
    <row r="344" spans="1:11">
      <c r="A344" s="1"/>
      <c r="B344" s="1"/>
      <c r="F344" s="3"/>
      <c r="G344" s="3"/>
      <c r="H344" s="3"/>
      <c r="I344" s="3"/>
      <c r="J344" s="3"/>
      <c r="K344" s="3"/>
    </row>
    <row r="345" spans="1:11">
      <c r="A345" s="1"/>
      <c r="B345" s="1"/>
      <c r="F345" s="3"/>
      <c r="G345" s="3"/>
      <c r="H345" s="3"/>
      <c r="I345" s="3"/>
      <c r="J345" s="3"/>
      <c r="K345" s="3"/>
    </row>
    <row r="346" spans="1:11">
      <c r="A346" s="1"/>
      <c r="B346" s="1"/>
      <c r="F346" s="3"/>
      <c r="G346" s="3"/>
      <c r="H346" s="3"/>
      <c r="I346" s="3"/>
      <c r="J346" s="3"/>
      <c r="K346" s="3"/>
    </row>
    <row r="347" spans="1:11">
      <c r="A347" s="1"/>
      <c r="B347" s="1"/>
      <c r="F347" s="3"/>
      <c r="G347" s="3"/>
      <c r="H347" s="3"/>
      <c r="I347" s="3"/>
      <c r="J347" s="3"/>
      <c r="K347" s="3"/>
    </row>
    <row r="348" spans="1:11">
      <c r="A348" s="1"/>
      <c r="B348" s="1"/>
      <c r="F348" s="3"/>
      <c r="G348" s="3"/>
      <c r="H348" s="3"/>
      <c r="I348" s="3"/>
      <c r="J348" s="3"/>
      <c r="K348" s="3"/>
    </row>
    <row r="349" spans="1:11">
      <c r="A349" s="1"/>
      <c r="B349" s="1"/>
      <c r="F349" s="3"/>
      <c r="G349" s="3"/>
      <c r="H349" s="3"/>
      <c r="I349" s="3"/>
      <c r="J349" s="3"/>
      <c r="K349" s="3"/>
    </row>
    <row r="350" spans="1:11">
      <c r="A350" s="1"/>
      <c r="B350" s="1"/>
      <c r="F350" s="3"/>
      <c r="G350" s="3"/>
      <c r="H350" s="3"/>
      <c r="I350" s="3"/>
      <c r="J350" s="3"/>
      <c r="K350" s="3"/>
    </row>
    <row r="351" spans="1:11">
      <c r="A351" s="1"/>
      <c r="B351" s="1"/>
      <c r="F351" s="3"/>
      <c r="G351" s="3"/>
      <c r="H351" s="3"/>
      <c r="I351" s="3"/>
      <c r="J351" s="3"/>
      <c r="K351" s="3"/>
    </row>
    <row r="352" spans="1:11">
      <c r="A352" s="1"/>
      <c r="B352" s="1"/>
      <c r="F352" s="3"/>
      <c r="G352" s="3"/>
      <c r="H352" s="3"/>
      <c r="I352" s="3"/>
      <c r="J352" s="3"/>
      <c r="K352" s="3"/>
    </row>
    <row r="353" spans="1:11">
      <c r="A353" s="1"/>
      <c r="B353" s="1"/>
      <c r="F353" s="3"/>
      <c r="G353" s="3"/>
      <c r="H353" s="3"/>
      <c r="I353" s="3"/>
      <c r="J353" s="3"/>
      <c r="K353" s="3"/>
    </row>
    <row r="354" spans="1:11">
      <c r="A354" s="1"/>
      <c r="B354" s="1"/>
      <c r="F354" s="3"/>
      <c r="G354" s="3"/>
      <c r="H354" s="3"/>
      <c r="I354" s="3"/>
      <c r="J354" s="3"/>
      <c r="K354" s="3"/>
    </row>
    <row r="355" spans="1:11">
      <c r="A355" s="1"/>
      <c r="B355" s="1"/>
      <c r="F355" s="3"/>
      <c r="G355" s="3"/>
      <c r="H355" s="3"/>
      <c r="I355" s="3"/>
      <c r="J355" s="3"/>
      <c r="K355" s="3"/>
    </row>
    <row r="356" spans="1:11">
      <c r="A356" s="1"/>
      <c r="B356" s="1"/>
      <c r="F356" s="3"/>
      <c r="G356" s="3"/>
      <c r="H356" s="3"/>
      <c r="I356" s="3"/>
      <c r="J356" s="3"/>
      <c r="K356" s="3"/>
    </row>
    <row r="357" spans="1:11">
      <c r="A357" s="1"/>
      <c r="B357" s="1"/>
      <c r="F357" s="3"/>
      <c r="G357" s="3"/>
      <c r="H357" s="3"/>
      <c r="I357" s="3"/>
      <c r="J357" s="3"/>
      <c r="K357" s="3"/>
    </row>
    <row r="358" spans="1:11">
      <c r="B358" s="1"/>
    </row>
    <row r="359" spans="1:11">
      <c r="B359" s="1"/>
    </row>
    <row r="360" spans="1:11">
      <c r="B360" s="1"/>
    </row>
  </sheetData>
  <mergeCells count="42">
    <mergeCell ref="L164:L165"/>
    <mergeCell ref="H165:K165"/>
    <mergeCell ref="O165:Q165"/>
    <mergeCell ref="C157:E157"/>
    <mergeCell ref="C158:E158"/>
    <mergeCell ref="C159:E159"/>
    <mergeCell ref="E164:E165"/>
    <mergeCell ref="F164:F165"/>
    <mergeCell ref="G164:G165"/>
    <mergeCell ref="C161:E161"/>
    <mergeCell ref="C162:E162"/>
    <mergeCell ref="A123:A156"/>
    <mergeCell ref="D135:E135"/>
    <mergeCell ref="D150:E150"/>
    <mergeCell ref="D156:E156"/>
    <mergeCell ref="A22:A47"/>
    <mergeCell ref="D22:E22"/>
    <mergeCell ref="D39:E39"/>
    <mergeCell ref="D47:E47"/>
    <mergeCell ref="A48:A102"/>
    <mergeCell ref="C103:E103"/>
    <mergeCell ref="A104:A122"/>
    <mergeCell ref="D114:E114"/>
    <mergeCell ref="D121:E121"/>
    <mergeCell ref="C122:E122"/>
    <mergeCell ref="D95:E95"/>
    <mergeCell ref="D102:E102"/>
    <mergeCell ref="A7:A21"/>
    <mergeCell ref="D7:E7"/>
    <mergeCell ref="D13:E13"/>
    <mergeCell ref="D14:E14"/>
    <mergeCell ref="D20:E20"/>
    <mergeCell ref="D21:E21"/>
    <mergeCell ref="E3:J3"/>
    <mergeCell ref="P3:R3"/>
    <mergeCell ref="C5:E6"/>
    <mergeCell ref="F5:F6"/>
    <mergeCell ref="G5:G6"/>
    <mergeCell ref="H5:K5"/>
    <mergeCell ref="L5:L6"/>
    <mergeCell ref="O5:Q5"/>
    <mergeCell ref="R5:R6"/>
  </mergeCells>
  <phoneticPr fontId="2"/>
  <printOptions horizontalCentered="1"/>
  <pageMargins left="0" right="0" top="0.19685039370078741" bottom="0.19685039370078741" header="0" footer="0"/>
  <pageSetup paperSize="8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9"/>
  <sheetViews>
    <sheetView showZeros="0" tabSelected="1" workbookViewId="0">
      <selection activeCell="H119" sqref="H119"/>
    </sheetView>
  </sheetViews>
  <sheetFormatPr defaultRowHeight="13.5"/>
  <cols>
    <col min="1" max="1" width="3.75" style="126" customWidth="1"/>
    <col min="2" max="2" width="3.375" style="127" customWidth="1"/>
    <col min="3" max="3" width="3.375" style="1" customWidth="1"/>
    <col min="4" max="4" width="1.875" style="1" customWidth="1"/>
    <col min="5" max="5" width="20.625" style="1" customWidth="1"/>
    <col min="6" max="6" width="9.75" style="1" customWidth="1"/>
    <col min="7" max="15" width="7.75" style="1" customWidth="1"/>
    <col min="16" max="17" width="6.875" style="1" customWidth="1"/>
    <col min="18" max="18" width="18.5" style="6" customWidth="1"/>
    <col min="19" max="16384" width="9" style="1"/>
  </cols>
  <sheetData>
    <row r="1" spans="1:18" ht="27.75" customHeight="1"/>
    <row r="2" spans="1:18" ht="31.5" customHeight="1">
      <c r="C2" s="142" t="s">
        <v>215</v>
      </c>
      <c r="D2" s="142"/>
      <c r="E2" s="142"/>
      <c r="F2" s="142"/>
      <c r="G2" s="142"/>
      <c r="H2" s="142"/>
    </row>
    <row r="3" spans="1:18">
      <c r="E3" s="212" t="s">
        <v>216</v>
      </c>
      <c r="F3" s="212"/>
      <c r="G3" s="213"/>
      <c r="H3" s="213"/>
      <c r="I3" s="213"/>
      <c r="J3" s="213"/>
      <c r="P3" s="214" t="s">
        <v>139</v>
      </c>
      <c r="Q3" s="214"/>
      <c r="R3" s="214"/>
    </row>
    <row r="4" spans="1:18">
      <c r="C4" s="2"/>
      <c r="D4" s="2"/>
      <c r="E4" s="2"/>
      <c r="F4" s="2"/>
      <c r="G4" s="2"/>
      <c r="H4" s="2"/>
      <c r="I4" s="2"/>
      <c r="J4" s="2" t="s">
        <v>217</v>
      </c>
      <c r="K4" s="2"/>
      <c r="L4" s="2"/>
      <c r="M4" s="2"/>
      <c r="N4" s="2"/>
      <c r="O4" s="2"/>
      <c r="P4" s="2"/>
      <c r="Q4" s="2"/>
      <c r="R4" s="15" t="s">
        <v>97</v>
      </c>
    </row>
    <row r="5" spans="1:18">
      <c r="C5" s="215" t="s">
        <v>0</v>
      </c>
      <c r="D5" s="216"/>
      <c r="E5" s="217"/>
      <c r="F5" s="221" t="s">
        <v>1</v>
      </c>
      <c r="G5" s="223" t="s">
        <v>2</v>
      </c>
      <c r="H5" s="225" t="s">
        <v>109</v>
      </c>
      <c r="I5" s="226"/>
      <c r="J5" s="227"/>
      <c r="K5" s="228"/>
      <c r="L5" s="223" t="s">
        <v>120</v>
      </c>
      <c r="M5" s="210" t="s">
        <v>140</v>
      </c>
      <c r="N5" s="210" t="s">
        <v>142</v>
      </c>
      <c r="O5" s="229" t="s">
        <v>121</v>
      </c>
      <c r="P5" s="230"/>
      <c r="Q5" s="231"/>
      <c r="R5" s="232" t="s">
        <v>138</v>
      </c>
    </row>
    <row r="6" spans="1:18">
      <c r="B6" s="128"/>
      <c r="C6" s="218"/>
      <c r="D6" s="219"/>
      <c r="E6" s="220"/>
      <c r="F6" s="222"/>
      <c r="G6" s="224"/>
      <c r="H6" s="167" t="s">
        <v>108</v>
      </c>
      <c r="I6" s="168" t="s">
        <v>107</v>
      </c>
      <c r="J6" s="169" t="s">
        <v>110</v>
      </c>
      <c r="K6" s="170" t="s">
        <v>134</v>
      </c>
      <c r="L6" s="224"/>
      <c r="M6" s="211" t="s">
        <v>218</v>
      </c>
      <c r="N6" s="211" t="s">
        <v>143</v>
      </c>
      <c r="O6" s="211" t="s">
        <v>150</v>
      </c>
      <c r="P6" s="171" t="s">
        <v>122</v>
      </c>
      <c r="Q6" s="172" t="s">
        <v>149</v>
      </c>
      <c r="R6" s="232"/>
    </row>
    <row r="7" spans="1:18" s="5" customFormat="1" ht="13.5" customHeight="1">
      <c r="A7" s="233">
        <v>1</v>
      </c>
      <c r="B7" s="43"/>
      <c r="C7" s="18"/>
      <c r="D7" s="234" t="s">
        <v>99</v>
      </c>
      <c r="E7" s="235"/>
      <c r="F7" s="43">
        <f>SUM(F8:F12)</f>
        <v>10200</v>
      </c>
      <c r="G7" s="43">
        <f t="shared" ref="G7:Q7" si="0">SUM(G8:G11)</f>
        <v>0</v>
      </c>
      <c r="H7" s="43">
        <f t="shared" si="0"/>
        <v>10200</v>
      </c>
      <c r="I7" s="44">
        <f t="shared" si="0"/>
        <v>2050</v>
      </c>
      <c r="J7" s="45">
        <f t="shared" si="0"/>
        <v>3050</v>
      </c>
      <c r="K7" s="46">
        <f t="shared" si="0"/>
        <v>5100</v>
      </c>
      <c r="L7" s="43">
        <f t="shared" si="0"/>
        <v>0</v>
      </c>
      <c r="M7" s="43"/>
      <c r="N7" s="43">
        <f t="shared" ref="N7" si="1">SUM(N8:N11)</f>
        <v>0</v>
      </c>
      <c r="O7" s="43">
        <f t="shared" si="0"/>
        <v>0</v>
      </c>
      <c r="P7" s="112">
        <f t="shared" si="0"/>
        <v>0</v>
      </c>
      <c r="Q7" s="46">
        <f t="shared" si="0"/>
        <v>0</v>
      </c>
      <c r="R7" s="7"/>
    </row>
    <row r="8" spans="1:18">
      <c r="A8" s="233"/>
      <c r="B8" s="47" t="s">
        <v>219</v>
      </c>
      <c r="C8" s="19"/>
      <c r="D8" s="20"/>
      <c r="E8" s="21" t="s">
        <v>111</v>
      </c>
      <c r="F8" s="47">
        <f t="shared" ref="F8:F71" si="2">SUM(G8:H8,L8:O8)</f>
        <v>6200</v>
      </c>
      <c r="G8" s="47"/>
      <c r="H8" s="47">
        <f t="shared" ref="H8:H79" si="3">SUM(I8:K8)</f>
        <v>6200</v>
      </c>
      <c r="I8" s="48">
        <v>1250</v>
      </c>
      <c r="J8" s="49">
        <v>1850</v>
      </c>
      <c r="K8" s="50">
        <v>3100</v>
      </c>
      <c r="L8" s="47"/>
      <c r="M8" s="47"/>
      <c r="N8" s="47"/>
      <c r="O8" s="47"/>
      <c r="P8" s="113"/>
      <c r="Q8" s="50"/>
      <c r="R8" s="8"/>
    </row>
    <row r="9" spans="1:18">
      <c r="A9" s="233"/>
      <c r="B9" s="47" t="s">
        <v>220</v>
      </c>
      <c r="C9" s="19" t="s">
        <v>3</v>
      </c>
      <c r="D9" s="20"/>
      <c r="E9" s="21" t="s">
        <v>112</v>
      </c>
      <c r="F9" s="47">
        <f t="shared" si="2"/>
        <v>2200</v>
      </c>
      <c r="G9" s="47"/>
      <c r="H9" s="47">
        <f t="shared" si="3"/>
        <v>2200</v>
      </c>
      <c r="I9" s="48">
        <v>450</v>
      </c>
      <c r="J9" s="49">
        <v>650</v>
      </c>
      <c r="K9" s="50">
        <v>1100</v>
      </c>
      <c r="L9" s="47"/>
      <c r="M9" s="47"/>
      <c r="N9" s="47"/>
      <c r="O9" s="47"/>
      <c r="P9" s="113"/>
      <c r="Q9" s="50"/>
      <c r="R9" s="8"/>
    </row>
    <row r="10" spans="1:18">
      <c r="A10" s="233"/>
      <c r="B10" s="47" t="s">
        <v>221</v>
      </c>
      <c r="C10" s="19"/>
      <c r="D10" s="20"/>
      <c r="E10" s="21" t="s">
        <v>113</v>
      </c>
      <c r="F10" s="47">
        <f t="shared" si="2"/>
        <v>300</v>
      </c>
      <c r="G10" s="47"/>
      <c r="H10" s="47">
        <f t="shared" si="3"/>
        <v>300</v>
      </c>
      <c r="I10" s="48">
        <v>70</v>
      </c>
      <c r="J10" s="49">
        <v>80</v>
      </c>
      <c r="K10" s="50">
        <v>150</v>
      </c>
      <c r="L10" s="47"/>
      <c r="M10" s="47"/>
      <c r="N10" s="47"/>
      <c r="O10" s="47"/>
      <c r="P10" s="113"/>
      <c r="Q10" s="50"/>
      <c r="R10" s="8"/>
    </row>
    <row r="11" spans="1:18">
      <c r="A11" s="233"/>
      <c r="B11" s="47" t="s">
        <v>222</v>
      </c>
      <c r="C11" s="19" t="s">
        <v>8</v>
      </c>
      <c r="D11" s="20"/>
      <c r="E11" s="21" t="s">
        <v>114</v>
      </c>
      <c r="F11" s="47">
        <f t="shared" si="2"/>
        <v>1500</v>
      </c>
      <c r="G11" s="47"/>
      <c r="H11" s="47">
        <f t="shared" si="3"/>
        <v>1500</v>
      </c>
      <c r="I11" s="48">
        <v>280</v>
      </c>
      <c r="J11" s="49">
        <v>470</v>
      </c>
      <c r="K11" s="50">
        <v>750</v>
      </c>
      <c r="L11" s="47"/>
      <c r="M11" s="47"/>
      <c r="N11" s="47"/>
      <c r="O11" s="47"/>
      <c r="P11" s="113"/>
      <c r="Q11" s="50"/>
      <c r="R11" s="8"/>
    </row>
    <row r="12" spans="1:18">
      <c r="A12" s="233"/>
      <c r="B12" s="52"/>
      <c r="C12" s="19"/>
      <c r="D12" s="22"/>
      <c r="E12" s="23"/>
      <c r="F12" s="51">
        <f t="shared" si="2"/>
        <v>0</v>
      </c>
      <c r="G12" s="52"/>
      <c r="H12" s="51">
        <f t="shared" si="3"/>
        <v>0</v>
      </c>
      <c r="I12" s="53"/>
      <c r="J12" s="54"/>
      <c r="K12" s="55"/>
      <c r="L12" s="52"/>
      <c r="M12" s="52"/>
      <c r="N12" s="52"/>
      <c r="O12" s="52"/>
      <c r="P12" s="114"/>
      <c r="Q12" s="55"/>
      <c r="R12" s="9"/>
    </row>
    <row r="13" spans="1:18" s="5" customFormat="1">
      <c r="A13" s="233"/>
      <c r="B13" s="56"/>
      <c r="C13" s="24"/>
      <c r="D13" s="236" t="s">
        <v>100</v>
      </c>
      <c r="E13" s="237"/>
      <c r="F13" s="56">
        <f t="shared" si="2"/>
        <v>10200</v>
      </c>
      <c r="G13" s="56">
        <f t="shared" ref="G13:O13" si="4">SUM(G7)</f>
        <v>0</v>
      </c>
      <c r="H13" s="56">
        <f t="shared" si="4"/>
        <v>10200</v>
      </c>
      <c r="I13" s="57">
        <f t="shared" si="4"/>
        <v>2050</v>
      </c>
      <c r="J13" s="58">
        <f t="shared" si="4"/>
        <v>3050</v>
      </c>
      <c r="K13" s="59">
        <f t="shared" si="4"/>
        <v>5100</v>
      </c>
      <c r="L13" s="56">
        <f t="shared" si="4"/>
        <v>0</v>
      </c>
      <c r="M13" s="56"/>
      <c r="N13" s="56">
        <f t="shared" ref="N13" si="5">SUM(N7)</f>
        <v>0</v>
      </c>
      <c r="O13" s="56">
        <f t="shared" si="4"/>
        <v>0</v>
      </c>
      <c r="P13" s="115">
        <f t="shared" ref="P13:Q13" si="6">SUM(P7)</f>
        <v>0</v>
      </c>
      <c r="Q13" s="59">
        <f t="shared" si="6"/>
        <v>0</v>
      </c>
      <c r="R13" s="14"/>
    </row>
    <row r="14" spans="1:18" s="5" customFormat="1">
      <c r="A14" s="233"/>
      <c r="B14" s="43"/>
      <c r="C14" s="18"/>
      <c r="D14" s="238" t="s">
        <v>101</v>
      </c>
      <c r="E14" s="239"/>
      <c r="F14" s="43">
        <f t="shared" si="2"/>
        <v>10200</v>
      </c>
      <c r="G14" s="43">
        <f>SUM(G15:G18)</f>
        <v>0</v>
      </c>
      <c r="H14" s="43">
        <f t="shared" si="3"/>
        <v>10200</v>
      </c>
      <c r="I14" s="44">
        <f>SUM(I15:I18)</f>
        <v>2050</v>
      </c>
      <c r="J14" s="45">
        <f>SUM(J15:J19)</f>
        <v>3050</v>
      </c>
      <c r="K14" s="46">
        <f>SUM(K15:K19)</f>
        <v>5100</v>
      </c>
      <c r="L14" s="43"/>
      <c r="M14" s="43"/>
      <c r="N14" s="43"/>
      <c r="O14" s="43"/>
      <c r="P14" s="112"/>
      <c r="Q14" s="46"/>
      <c r="R14" s="7"/>
    </row>
    <row r="15" spans="1:18">
      <c r="A15" s="233"/>
      <c r="B15" s="47" t="s">
        <v>223</v>
      </c>
      <c r="C15" s="19"/>
      <c r="D15" s="20"/>
      <c r="E15" s="21" t="s">
        <v>123</v>
      </c>
      <c r="F15" s="47">
        <f t="shared" si="2"/>
        <v>6200</v>
      </c>
      <c r="G15" s="47"/>
      <c r="H15" s="47">
        <f t="shared" si="3"/>
        <v>6200</v>
      </c>
      <c r="I15" s="48">
        <v>1250</v>
      </c>
      <c r="J15" s="49">
        <v>1850</v>
      </c>
      <c r="K15" s="50">
        <v>3100</v>
      </c>
      <c r="L15" s="47"/>
      <c r="M15" s="47"/>
      <c r="N15" s="47"/>
      <c r="O15" s="47"/>
      <c r="P15" s="113"/>
      <c r="Q15" s="50"/>
      <c r="R15" s="8"/>
    </row>
    <row r="16" spans="1:18">
      <c r="A16" s="233"/>
      <c r="B16" s="47" t="s">
        <v>224</v>
      </c>
      <c r="C16" s="19" t="s">
        <v>20</v>
      </c>
      <c r="D16" s="20"/>
      <c r="E16" s="21" t="s">
        <v>124</v>
      </c>
      <c r="F16" s="47">
        <f t="shared" si="2"/>
        <v>2200</v>
      </c>
      <c r="G16" s="47"/>
      <c r="H16" s="47">
        <f t="shared" si="3"/>
        <v>2200</v>
      </c>
      <c r="I16" s="48">
        <v>450</v>
      </c>
      <c r="J16" s="49">
        <v>650</v>
      </c>
      <c r="K16" s="50">
        <v>1100</v>
      </c>
      <c r="L16" s="47"/>
      <c r="M16" s="47"/>
      <c r="N16" s="47"/>
      <c r="O16" s="47"/>
      <c r="P16" s="113"/>
      <c r="Q16" s="50"/>
      <c r="R16" s="8"/>
    </row>
    <row r="17" spans="1:18">
      <c r="A17" s="233"/>
      <c r="B17" s="47" t="s">
        <v>225</v>
      </c>
      <c r="C17" s="19"/>
      <c r="D17" s="20"/>
      <c r="E17" s="21" t="s">
        <v>125</v>
      </c>
      <c r="F17" s="47">
        <f t="shared" si="2"/>
        <v>300</v>
      </c>
      <c r="G17" s="47"/>
      <c r="H17" s="47">
        <f t="shared" si="3"/>
        <v>300</v>
      </c>
      <c r="I17" s="48">
        <v>70</v>
      </c>
      <c r="J17" s="49">
        <v>80</v>
      </c>
      <c r="K17" s="50">
        <v>150</v>
      </c>
      <c r="L17" s="47"/>
      <c r="M17" s="47"/>
      <c r="N17" s="47"/>
      <c r="O17" s="47"/>
      <c r="P17" s="113"/>
      <c r="Q17" s="50"/>
      <c r="R17" s="8"/>
    </row>
    <row r="18" spans="1:18">
      <c r="A18" s="233"/>
      <c r="B18" s="47" t="s">
        <v>226</v>
      </c>
      <c r="C18" s="19" t="s">
        <v>83</v>
      </c>
      <c r="D18" s="20"/>
      <c r="E18" s="21" t="s">
        <v>126</v>
      </c>
      <c r="F18" s="47">
        <f t="shared" si="2"/>
        <v>1500</v>
      </c>
      <c r="G18" s="47"/>
      <c r="H18" s="47">
        <f t="shared" si="3"/>
        <v>1500</v>
      </c>
      <c r="I18" s="48">
        <v>280</v>
      </c>
      <c r="J18" s="49">
        <v>470</v>
      </c>
      <c r="K18" s="50">
        <v>750</v>
      </c>
      <c r="L18" s="47"/>
      <c r="M18" s="47"/>
      <c r="N18" s="47"/>
      <c r="O18" s="47"/>
      <c r="P18" s="113"/>
      <c r="Q18" s="50"/>
      <c r="R18" s="8"/>
    </row>
    <row r="19" spans="1:18">
      <c r="A19" s="233"/>
      <c r="B19" s="60"/>
      <c r="C19" s="19"/>
      <c r="D19" s="22"/>
      <c r="E19" s="23"/>
      <c r="F19" s="60">
        <f t="shared" si="2"/>
        <v>0</v>
      </c>
      <c r="G19" s="60"/>
      <c r="H19" s="60">
        <f t="shared" si="3"/>
        <v>0</v>
      </c>
      <c r="I19" s="61"/>
      <c r="J19" s="62"/>
      <c r="K19" s="63"/>
      <c r="L19" s="60"/>
      <c r="M19" s="60"/>
      <c r="N19" s="60"/>
      <c r="O19" s="60"/>
      <c r="P19" s="116"/>
      <c r="Q19" s="63"/>
      <c r="R19" s="9"/>
    </row>
    <row r="20" spans="1:18" s="5" customFormat="1">
      <c r="A20" s="233"/>
      <c r="B20" s="56"/>
      <c r="C20" s="25"/>
      <c r="D20" s="236" t="s">
        <v>102</v>
      </c>
      <c r="E20" s="237"/>
      <c r="F20" s="56">
        <f t="shared" si="2"/>
        <v>10200</v>
      </c>
      <c r="G20" s="56">
        <f t="shared" ref="G20:O20" si="7">SUM(G14)</f>
        <v>0</v>
      </c>
      <c r="H20" s="56">
        <f t="shared" si="7"/>
        <v>10200</v>
      </c>
      <c r="I20" s="57">
        <f t="shared" si="7"/>
        <v>2050</v>
      </c>
      <c r="J20" s="58">
        <f t="shared" si="7"/>
        <v>3050</v>
      </c>
      <c r="K20" s="59">
        <f t="shared" si="7"/>
        <v>5100</v>
      </c>
      <c r="L20" s="56">
        <f t="shared" si="7"/>
        <v>0</v>
      </c>
      <c r="M20" s="56"/>
      <c r="N20" s="56">
        <f t="shared" ref="N20" si="8">SUM(N14)</f>
        <v>0</v>
      </c>
      <c r="O20" s="56">
        <f t="shared" si="7"/>
        <v>0</v>
      </c>
      <c r="P20" s="115">
        <f t="shared" ref="P20:Q20" si="9">SUM(P14)</f>
        <v>0</v>
      </c>
      <c r="Q20" s="59">
        <f t="shared" si="9"/>
        <v>0</v>
      </c>
      <c r="R20" s="14"/>
    </row>
    <row r="21" spans="1:18" s="5" customFormat="1">
      <c r="A21" s="233"/>
      <c r="B21" s="56"/>
      <c r="C21" s="24"/>
      <c r="D21" s="240" t="s">
        <v>103</v>
      </c>
      <c r="E21" s="241"/>
      <c r="F21" s="56">
        <f t="shared" si="2"/>
        <v>0</v>
      </c>
      <c r="G21" s="56">
        <f>G13-G20</f>
        <v>0</v>
      </c>
      <c r="H21" s="56">
        <f t="shared" si="3"/>
        <v>0</v>
      </c>
      <c r="I21" s="57">
        <f>I13-I20</f>
        <v>0</v>
      </c>
      <c r="J21" s="58">
        <f>J13-J20</f>
        <v>0</v>
      </c>
      <c r="K21" s="59">
        <f>K13-K20</f>
        <v>0</v>
      </c>
      <c r="L21" s="56">
        <f>L13-L20</f>
        <v>0</v>
      </c>
      <c r="M21" s="56"/>
      <c r="N21" s="56">
        <f>N13-N20</f>
        <v>0</v>
      </c>
      <c r="O21" s="56">
        <f>O13-O20</f>
        <v>0</v>
      </c>
      <c r="P21" s="115">
        <f>P13-P20</f>
        <v>0</v>
      </c>
      <c r="Q21" s="59">
        <f>Q13-Q20</f>
        <v>0</v>
      </c>
      <c r="R21" s="14"/>
    </row>
    <row r="22" spans="1:18">
      <c r="A22" s="233">
        <v>2</v>
      </c>
      <c r="B22" s="64" t="s">
        <v>227</v>
      </c>
      <c r="C22" s="19"/>
      <c r="D22" s="238" t="s">
        <v>104</v>
      </c>
      <c r="E22" s="239"/>
      <c r="F22" s="47">
        <f t="shared" si="2"/>
        <v>0</v>
      </c>
      <c r="G22" s="47"/>
      <c r="H22" s="47">
        <f t="shared" si="3"/>
        <v>0</v>
      </c>
      <c r="I22" s="48"/>
      <c r="J22" s="49" t="s">
        <v>228</v>
      </c>
      <c r="K22" s="50" t="s">
        <v>229</v>
      </c>
      <c r="L22" s="47"/>
      <c r="M22" s="47"/>
      <c r="N22" s="64"/>
      <c r="O22" s="64"/>
      <c r="P22" s="117"/>
      <c r="Q22" s="67"/>
      <c r="R22" s="11"/>
    </row>
    <row r="23" spans="1:18">
      <c r="A23" s="233"/>
      <c r="B23" s="64" t="s">
        <v>230</v>
      </c>
      <c r="C23" s="19" t="s">
        <v>3</v>
      </c>
      <c r="D23" s="26" t="s">
        <v>4</v>
      </c>
      <c r="E23" s="27"/>
      <c r="F23" s="47">
        <f t="shared" si="2"/>
        <v>0</v>
      </c>
      <c r="G23" s="64"/>
      <c r="H23" s="47">
        <f t="shared" si="3"/>
        <v>0</v>
      </c>
      <c r="I23" s="65"/>
      <c r="J23" s="66"/>
      <c r="K23" s="67"/>
      <c r="L23" s="64"/>
      <c r="M23" s="64"/>
      <c r="N23" s="64"/>
      <c r="O23" s="64"/>
      <c r="P23" s="117"/>
      <c r="Q23" s="67"/>
      <c r="R23" s="12"/>
    </row>
    <row r="24" spans="1:18">
      <c r="A24" s="233"/>
      <c r="B24" s="64" t="s">
        <v>231</v>
      </c>
      <c r="C24" s="19"/>
      <c r="D24" s="26" t="s">
        <v>5</v>
      </c>
      <c r="E24" s="27"/>
      <c r="F24" s="47">
        <f t="shared" si="2"/>
        <v>0</v>
      </c>
      <c r="G24" s="64"/>
      <c r="H24" s="47">
        <f t="shared" si="3"/>
        <v>0</v>
      </c>
      <c r="I24" s="65"/>
      <c r="J24" s="66"/>
      <c r="K24" s="67"/>
      <c r="L24" s="64"/>
      <c r="M24" s="64"/>
      <c r="N24" s="64"/>
      <c r="O24" s="64"/>
      <c r="P24" s="117"/>
      <c r="Q24" s="67"/>
      <c r="R24" s="12"/>
    </row>
    <row r="25" spans="1:18" s="5" customFormat="1">
      <c r="A25" s="233"/>
      <c r="B25" s="64" t="s">
        <v>232</v>
      </c>
      <c r="C25" s="18"/>
      <c r="D25" s="26" t="s">
        <v>105</v>
      </c>
      <c r="E25" s="27"/>
      <c r="F25" s="43">
        <f t="shared" si="2"/>
        <v>51930</v>
      </c>
      <c r="G25" s="68"/>
      <c r="H25" s="43">
        <f t="shared" si="3"/>
        <v>46830</v>
      </c>
      <c r="I25" s="69">
        <f t="shared" ref="I25:Q25" si="10">SUM(I26:I31)</f>
        <v>16500</v>
      </c>
      <c r="J25" s="70">
        <f t="shared" si="10"/>
        <v>8030</v>
      </c>
      <c r="K25" s="71">
        <f t="shared" si="10"/>
        <v>22300</v>
      </c>
      <c r="L25" s="68">
        <f t="shared" si="10"/>
        <v>1000</v>
      </c>
      <c r="M25" s="68">
        <f t="shared" si="10"/>
        <v>4100</v>
      </c>
      <c r="N25" s="68">
        <f t="shared" si="10"/>
        <v>0</v>
      </c>
      <c r="O25" s="68">
        <f t="shared" si="10"/>
        <v>0</v>
      </c>
      <c r="P25" s="118">
        <f t="shared" si="10"/>
        <v>0</v>
      </c>
      <c r="Q25" s="71">
        <f t="shared" si="10"/>
        <v>0</v>
      </c>
      <c r="R25" s="13"/>
    </row>
    <row r="26" spans="1:18">
      <c r="A26" s="233"/>
      <c r="B26" s="64" t="s">
        <v>233</v>
      </c>
      <c r="C26" s="19"/>
      <c r="D26" s="28"/>
      <c r="E26" s="132" t="s">
        <v>208</v>
      </c>
      <c r="F26" s="47">
        <f t="shared" si="2"/>
        <v>16500</v>
      </c>
      <c r="G26" s="64"/>
      <c r="H26" s="47">
        <f t="shared" si="3"/>
        <v>16500</v>
      </c>
      <c r="I26" s="65">
        <v>16500</v>
      </c>
      <c r="J26" s="66"/>
      <c r="K26" s="67"/>
      <c r="L26" s="64"/>
      <c r="M26" s="64"/>
      <c r="N26" s="64"/>
      <c r="O26" s="64"/>
      <c r="P26" s="117"/>
      <c r="Q26" s="67"/>
      <c r="R26" s="106"/>
    </row>
    <row r="27" spans="1:18">
      <c r="A27" s="233"/>
      <c r="B27" s="64" t="s">
        <v>234</v>
      </c>
      <c r="C27" s="19" t="s">
        <v>8</v>
      </c>
      <c r="D27" s="28"/>
      <c r="E27" s="132" t="s">
        <v>209</v>
      </c>
      <c r="F27" s="47">
        <f t="shared" si="2"/>
        <v>34400</v>
      </c>
      <c r="G27" s="64"/>
      <c r="H27" s="47">
        <f>SUM(I27:K27)</f>
        <v>30300</v>
      </c>
      <c r="I27" s="65"/>
      <c r="J27" s="66">
        <v>8000</v>
      </c>
      <c r="K27" s="67">
        <v>22300</v>
      </c>
      <c r="L27" s="64"/>
      <c r="M27" s="64">
        <v>4100</v>
      </c>
      <c r="N27" s="64"/>
      <c r="O27" s="64"/>
      <c r="P27" s="117"/>
      <c r="Q27" s="67"/>
      <c r="R27" s="105"/>
    </row>
    <row r="28" spans="1:18">
      <c r="A28" s="233"/>
      <c r="B28" s="64" t="s">
        <v>235</v>
      </c>
      <c r="C28" s="19"/>
      <c r="D28" s="28"/>
      <c r="E28" s="138" t="s">
        <v>204</v>
      </c>
      <c r="F28" s="47">
        <f t="shared" si="2"/>
        <v>1000</v>
      </c>
      <c r="G28" s="64"/>
      <c r="H28" s="47">
        <f t="shared" ref="H28:H31" si="11">SUM(I28:K28)</f>
        <v>0</v>
      </c>
      <c r="I28" s="65"/>
      <c r="J28" s="66"/>
      <c r="K28" s="67"/>
      <c r="L28" s="64">
        <v>1000</v>
      </c>
      <c r="M28" s="64"/>
      <c r="N28" s="64"/>
      <c r="O28" s="64"/>
      <c r="P28" s="117"/>
      <c r="Q28" s="67"/>
      <c r="R28" s="8"/>
    </row>
    <row r="29" spans="1:18">
      <c r="A29" s="233"/>
      <c r="B29" s="64" t="s">
        <v>236</v>
      </c>
      <c r="C29" s="19"/>
      <c r="D29" s="28"/>
      <c r="E29" s="138" t="s">
        <v>205</v>
      </c>
      <c r="F29" s="47">
        <f t="shared" si="2"/>
        <v>0</v>
      </c>
      <c r="G29" s="64"/>
      <c r="H29" s="47">
        <f t="shared" si="11"/>
        <v>0</v>
      </c>
      <c r="I29" s="65"/>
      <c r="J29" s="66"/>
      <c r="K29" s="67"/>
      <c r="L29" s="64"/>
      <c r="M29" s="64"/>
      <c r="N29" s="64"/>
      <c r="O29" s="64"/>
      <c r="P29" s="117"/>
      <c r="Q29" s="67"/>
      <c r="R29" s="12"/>
    </row>
    <row r="30" spans="1:18">
      <c r="A30" s="233"/>
      <c r="B30" s="64" t="s">
        <v>237</v>
      </c>
      <c r="C30" s="19"/>
      <c r="D30" s="28"/>
      <c r="E30" s="138" t="s">
        <v>238</v>
      </c>
      <c r="F30" s="47">
        <f t="shared" si="2"/>
        <v>0</v>
      </c>
      <c r="G30" s="64"/>
      <c r="H30" s="47">
        <f t="shared" si="11"/>
        <v>0</v>
      </c>
      <c r="I30" s="65"/>
      <c r="J30" s="66"/>
      <c r="K30" s="67"/>
      <c r="L30" s="64"/>
      <c r="M30" s="64"/>
      <c r="N30" s="64"/>
      <c r="O30" s="64"/>
      <c r="P30" s="117"/>
      <c r="Q30" s="67"/>
      <c r="R30" s="12"/>
    </row>
    <row r="31" spans="1:18">
      <c r="A31" s="233"/>
      <c r="B31" s="64" t="s">
        <v>239</v>
      </c>
      <c r="C31" s="19"/>
      <c r="D31" s="28"/>
      <c r="E31" s="138" t="s">
        <v>207</v>
      </c>
      <c r="F31" s="47">
        <f t="shared" si="2"/>
        <v>30</v>
      </c>
      <c r="G31" s="64"/>
      <c r="H31" s="47">
        <f t="shared" si="11"/>
        <v>30</v>
      </c>
      <c r="I31" s="65"/>
      <c r="J31" s="66">
        <v>30</v>
      </c>
      <c r="K31" s="67"/>
      <c r="L31" s="64"/>
      <c r="M31" s="64"/>
      <c r="N31" s="64"/>
      <c r="O31" s="64"/>
      <c r="P31" s="117"/>
      <c r="Q31" s="67"/>
      <c r="R31" s="12"/>
    </row>
    <row r="32" spans="1:18">
      <c r="A32" s="233"/>
      <c r="B32" s="47" t="s">
        <v>240</v>
      </c>
      <c r="C32" s="19"/>
      <c r="D32" s="36" t="s">
        <v>151</v>
      </c>
      <c r="E32" s="29"/>
      <c r="F32" s="68">
        <f t="shared" si="2"/>
        <v>250</v>
      </c>
      <c r="G32" s="64"/>
      <c r="H32" s="47"/>
      <c r="I32" s="65"/>
      <c r="J32" s="66"/>
      <c r="K32" s="67"/>
      <c r="L32" s="64"/>
      <c r="M32" s="64"/>
      <c r="N32" s="64"/>
      <c r="O32" s="68">
        <f t="shared" ref="O32:O35" si="12">SUM(P32:Q32)</f>
        <v>250</v>
      </c>
      <c r="P32" s="117"/>
      <c r="Q32" s="71">
        <v>250</v>
      </c>
      <c r="R32" s="12"/>
    </row>
    <row r="33" spans="1:18">
      <c r="A33" s="233"/>
      <c r="B33" s="64" t="s">
        <v>241</v>
      </c>
      <c r="C33" s="19"/>
      <c r="D33" s="36" t="s">
        <v>6</v>
      </c>
      <c r="E33" s="27"/>
      <c r="F33" s="68">
        <f t="shared" si="2"/>
        <v>0</v>
      </c>
      <c r="G33" s="68"/>
      <c r="H33" s="68">
        <f>SUM(I33:K33)</f>
        <v>0</v>
      </c>
      <c r="I33" s="69"/>
      <c r="J33" s="70"/>
      <c r="K33" s="71"/>
      <c r="L33" s="68"/>
      <c r="M33" s="68"/>
      <c r="N33" s="68"/>
      <c r="O33" s="68">
        <f t="shared" si="12"/>
        <v>0</v>
      </c>
      <c r="P33" s="118"/>
      <c r="Q33" s="71"/>
      <c r="R33" s="106"/>
    </row>
    <row r="34" spans="1:18">
      <c r="A34" s="233"/>
      <c r="B34" s="64" t="s">
        <v>242</v>
      </c>
      <c r="C34" s="19"/>
      <c r="D34" s="26" t="s">
        <v>7</v>
      </c>
      <c r="E34" s="31"/>
      <c r="F34" s="43">
        <f t="shared" si="2"/>
        <v>740</v>
      </c>
      <c r="G34" s="43">
        <v>200</v>
      </c>
      <c r="H34" s="43">
        <f t="shared" si="3"/>
        <v>540</v>
      </c>
      <c r="I34" s="44">
        <v>150</v>
      </c>
      <c r="J34" s="45">
        <v>110</v>
      </c>
      <c r="K34" s="46">
        <v>280</v>
      </c>
      <c r="L34" s="43"/>
      <c r="M34" s="43"/>
      <c r="N34" s="43"/>
      <c r="O34" s="68">
        <f t="shared" si="12"/>
        <v>0</v>
      </c>
      <c r="P34" s="112"/>
      <c r="Q34" s="46"/>
      <c r="R34" s="162"/>
    </row>
    <row r="35" spans="1:18">
      <c r="A35" s="233"/>
      <c r="B35" s="64" t="s">
        <v>243</v>
      </c>
      <c r="C35" s="19"/>
      <c r="D35" s="26" t="s">
        <v>9</v>
      </c>
      <c r="E35" s="27"/>
      <c r="F35" s="43">
        <f t="shared" si="2"/>
        <v>2550</v>
      </c>
      <c r="G35" s="68">
        <v>50</v>
      </c>
      <c r="H35" s="43">
        <f t="shared" si="3"/>
        <v>550</v>
      </c>
      <c r="I35" s="69">
        <v>250</v>
      </c>
      <c r="J35" s="70">
        <v>200</v>
      </c>
      <c r="K35" s="71">
        <v>100</v>
      </c>
      <c r="L35" s="68"/>
      <c r="M35" s="68">
        <v>1700</v>
      </c>
      <c r="N35" s="68">
        <v>250</v>
      </c>
      <c r="O35" s="68">
        <f t="shared" si="12"/>
        <v>0</v>
      </c>
      <c r="P35" s="118"/>
      <c r="Q35" s="71"/>
      <c r="R35" s="12"/>
    </row>
    <row r="36" spans="1:18" s="5" customFormat="1">
      <c r="A36" s="233"/>
      <c r="B36" s="64" t="s">
        <v>244</v>
      </c>
      <c r="C36" s="18"/>
      <c r="D36" s="26" t="s">
        <v>117</v>
      </c>
      <c r="E36" s="27"/>
      <c r="F36" s="43">
        <f t="shared" si="2"/>
        <v>14650</v>
      </c>
      <c r="G36" s="68"/>
      <c r="H36" s="43">
        <f t="shared" si="3"/>
        <v>0</v>
      </c>
      <c r="I36" s="69">
        <f t="shared" ref="I36:Q36" si="13">SUM(I37:I39)</f>
        <v>0</v>
      </c>
      <c r="J36" s="70">
        <f t="shared" si="13"/>
        <v>0</v>
      </c>
      <c r="K36" s="71">
        <f t="shared" si="13"/>
        <v>0</v>
      </c>
      <c r="L36" s="68">
        <f t="shared" si="13"/>
        <v>0</v>
      </c>
      <c r="M36" s="68">
        <f t="shared" si="13"/>
        <v>0</v>
      </c>
      <c r="N36" s="68">
        <f t="shared" si="13"/>
        <v>7500</v>
      </c>
      <c r="O36" s="68">
        <f t="shared" si="13"/>
        <v>7150</v>
      </c>
      <c r="P36" s="118">
        <f t="shared" si="13"/>
        <v>7150</v>
      </c>
      <c r="Q36" s="71">
        <f t="shared" si="13"/>
        <v>0</v>
      </c>
      <c r="R36" s="13"/>
    </row>
    <row r="37" spans="1:18">
      <c r="A37" s="233"/>
      <c r="B37" s="64" t="s">
        <v>245</v>
      </c>
      <c r="C37" s="19"/>
      <c r="D37" s="28"/>
      <c r="E37" s="29" t="s">
        <v>118</v>
      </c>
      <c r="F37" s="47">
        <f t="shared" si="2"/>
        <v>0</v>
      </c>
      <c r="G37" s="64"/>
      <c r="H37" s="47">
        <f t="shared" si="3"/>
        <v>0</v>
      </c>
      <c r="I37" s="65"/>
      <c r="J37" s="66"/>
      <c r="K37" s="67"/>
      <c r="L37" s="64"/>
      <c r="M37" s="64"/>
      <c r="N37" s="64"/>
      <c r="O37" s="64"/>
      <c r="P37" s="117"/>
      <c r="Q37" s="67"/>
      <c r="R37" s="12"/>
    </row>
    <row r="38" spans="1:18">
      <c r="A38" s="233"/>
      <c r="B38" s="64" t="s">
        <v>246</v>
      </c>
      <c r="C38" s="19"/>
      <c r="D38" s="32"/>
      <c r="E38" s="33" t="s">
        <v>127</v>
      </c>
      <c r="F38" s="64">
        <f t="shared" si="2"/>
        <v>14000</v>
      </c>
      <c r="G38" s="64"/>
      <c r="H38" s="64">
        <f t="shared" si="3"/>
        <v>0</v>
      </c>
      <c r="I38" s="65"/>
      <c r="J38" s="66"/>
      <c r="K38" s="67"/>
      <c r="L38" s="64"/>
      <c r="M38" s="64"/>
      <c r="N38" s="64">
        <v>7500</v>
      </c>
      <c r="O38" s="64">
        <f>SUM(P38:Q38)</f>
        <v>6500</v>
      </c>
      <c r="P38" s="117">
        <v>6500</v>
      </c>
      <c r="Q38" s="67"/>
      <c r="R38" s="9"/>
    </row>
    <row r="39" spans="1:18" ht="13.5" customHeight="1">
      <c r="A39" s="233"/>
      <c r="B39" s="64" t="s">
        <v>247</v>
      </c>
      <c r="C39" s="19"/>
      <c r="D39" s="248" t="s">
        <v>119</v>
      </c>
      <c r="E39" s="249"/>
      <c r="F39" s="64">
        <f t="shared" si="2"/>
        <v>650</v>
      </c>
      <c r="G39" s="64"/>
      <c r="H39" s="64">
        <f t="shared" si="3"/>
        <v>0</v>
      </c>
      <c r="I39" s="65"/>
      <c r="J39" s="66"/>
      <c r="K39" s="67"/>
      <c r="L39" s="64"/>
      <c r="M39" s="64"/>
      <c r="N39" s="64"/>
      <c r="O39" s="64">
        <f>SUM(P39:Q39)</f>
        <v>650</v>
      </c>
      <c r="P39" s="117">
        <v>650</v>
      </c>
      <c r="Q39" s="67"/>
      <c r="R39" s="12"/>
    </row>
    <row r="40" spans="1:18" ht="13.5" customHeight="1">
      <c r="A40" s="233"/>
      <c r="B40" s="64" t="s">
        <v>248</v>
      </c>
      <c r="C40" s="19"/>
      <c r="D40" s="26" t="s">
        <v>116</v>
      </c>
      <c r="E40" s="27"/>
      <c r="F40" s="43">
        <f t="shared" si="2"/>
        <v>172</v>
      </c>
      <c r="G40" s="68">
        <v>172</v>
      </c>
      <c r="H40" s="43">
        <f t="shared" si="3"/>
        <v>0</v>
      </c>
      <c r="I40" s="69"/>
      <c r="J40" s="70"/>
      <c r="K40" s="71"/>
      <c r="L40" s="68"/>
      <c r="M40" s="68"/>
      <c r="N40" s="68"/>
      <c r="O40" s="68"/>
      <c r="P40" s="118"/>
      <c r="Q40" s="71"/>
      <c r="R40" s="12"/>
    </row>
    <row r="41" spans="1:18">
      <c r="A41" s="233"/>
      <c r="B41" s="64" t="s">
        <v>249</v>
      </c>
      <c r="C41" s="19"/>
      <c r="D41" s="26" t="s">
        <v>128</v>
      </c>
      <c r="E41" s="27"/>
      <c r="F41" s="43">
        <f t="shared" si="2"/>
        <v>40</v>
      </c>
      <c r="G41" s="68">
        <v>40</v>
      </c>
      <c r="H41" s="43">
        <f t="shared" si="3"/>
        <v>0</v>
      </c>
      <c r="I41" s="69"/>
      <c r="J41" s="70"/>
      <c r="K41" s="71"/>
      <c r="L41" s="68"/>
      <c r="M41" s="68"/>
      <c r="N41" s="68"/>
      <c r="O41" s="68"/>
      <c r="P41" s="118"/>
      <c r="Q41" s="71"/>
      <c r="R41" s="12"/>
    </row>
    <row r="42" spans="1:18">
      <c r="A42" s="233"/>
      <c r="B42" s="52" t="s">
        <v>250</v>
      </c>
      <c r="C42" s="19"/>
      <c r="D42" s="26" t="s">
        <v>10</v>
      </c>
      <c r="E42" s="27"/>
      <c r="F42" s="43">
        <f t="shared" si="2"/>
        <v>4000</v>
      </c>
      <c r="G42" s="68"/>
      <c r="H42" s="43">
        <f t="shared" si="3"/>
        <v>1500</v>
      </c>
      <c r="I42" s="69">
        <f t="shared" ref="I42:N42" si="14">SUM(I43:I45)</f>
        <v>1500</v>
      </c>
      <c r="J42" s="70">
        <f t="shared" si="14"/>
        <v>0</v>
      </c>
      <c r="K42" s="71">
        <f t="shared" si="14"/>
        <v>0</v>
      </c>
      <c r="L42" s="68">
        <f t="shared" si="14"/>
        <v>2500</v>
      </c>
      <c r="M42" s="68">
        <f t="shared" si="14"/>
        <v>0</v>
      </c>
      <c r="N42" s="68">
        <f t="shared" si="14"/>
        <v>0</v>
      </c>
      <c r="O42" s="68"/>
      <c r="P42" s="118"/>
      <c r="Q42" s="71"/>
      <c r="R42" s="12"/>
    </row>
    <row r="43" spans="1:18">
      <c r="A43" s="233"/>
      <c r="B43" s="52" t="s">
        <v>251</v>
      </c>
      <c r="C43" s="19"/>
      <c r="D43" s="32"/>
      <c r="E43" s="35" t="s">
        <v>135</v>
      </c>
      <c r="F43" s="47">
        <f t="shared" si="2"/>
        <v>4000</v>
      </c>
      <c r="G43" s="64"/>
      <c r="H43" s="47">
        <f t="shared" si="3"/>
        <v>1500</v>
      </c>
      <c r="I43" s="65">
        <v>1500</v>
      </c>
      <c r="J43" s="66"/>
      <c r="K43" s="55"/>
      <c r="L43" s="52">
        <v>2500</v>
      </c>
      <c r="M43" s="52"/>
      <c r="N43" s="52"/>
      <c r="O43" s="52"/>
      <c r="P43" s="114"/>
      <c r="Q43" s="55"/>
      <c r="R43" s="42"/>
    </row>
    <row r="44" spans="1:18">
      <c r="A44" s="233"/>
      <c r="B44" s="52" t="s">
        <v>252</v>
      </c>
      <c r="C44" s="19"/>
      <c r="D44" s="32"/>
      <c r="E44" s="35" t="s">
        <v>136</v>
      </c>
      <c r="F44" s="47">
        <f t="shared" si="2"/>
        <v>0</v>
      </c>
      <c r="G44" s="64"/>
      <c r="H44" s="47">
        <f t="shared" si="3"/>
        <v>0</v>
      </c>
      <c r="I44" s="65"/>
      <c r="J44" s="66"/>
      <c r="K44" s="55"/>
      <c r="L44" s="52"/>
      <c r="M44" s="52"/>
      <c r="N44" s="52"/>
      <c r="O44" s="52"/>
      <c r="P44" s="114"/>
      <c r="Q44" s="55"/>
      <c r="R44" s="12"/>
    </row>
    <row r="45" spans="1:18">
      <c r="A45" s="233"/>
      <c r="B45" s="64" t="s">
        <v>253</v>
      </c>
      <c r="C45" s="19"/>
      <c r="D45" s="32"/>
      <c r="E45" s="34" t="s">
        <v>137</v>
      </c>
      <c r="F45" s="47">
        <f t="shared" si="2"/>
        <v>0</v>
      </c>
      <c r="G45" s="64"/>
      <c r="H45" s="47">
        <f t="shared" si="3"/>
        <v>0</v>
      </c>
      <c r="I45" s="65"/>
      <c r="J45" s="66"/>
      <c r="K45" s="55"/>
      <c r="L45" s="52"/>
      <c r="M45" s="52"/>
      <c r="N45" s="52"/>
      <c r="O45" s="52"/>
      <c r="P45" s="114"/>
      <c r="Q45" s="55"/>
      <c r="R45" s="12"/>
    </row>
    <row r="46" spans="1:18">
      <c r="A46" s="233"/>
      <c r="B46" s="47" t="s">
        <v>254</v>
      </c>
      <c r="C46" s="19"/>
      <c r="D46" s="36" t="s">
        <v>115</v>
      </c>
      <c r="E46" s="30"/>
      <c r="F46" s="16">
        <f t="shared" si="2"/>
        <v>1000</v>
      </c>
      <c r="G46" s="64"/>
      <c r="H46" s="16">
        <f t="shared" si="3"/>
        <v>1000</v>
      </c>
      <c r="I46" s="147"/>
      <c r="J46" s="148">
        <v>1000</v>
      </c>
      <c r="K46" s="139"/>
      <c r="L46" s="87"/>
      <c r="M46" s="87"/>
      <c r="N46" s="87"/>
      <c r="O46" s="87"/>
      <c r="P46" s="119"/>
      <c r="Q46" s="125"/>
      <c r="R46" s="42"/>
    </row>
    <row r="47" spans="1:18" s="5" customFormat="1">
      <c r="A47" s="233"/>
      <c r="B47" s="56"/>
      <c r="C47" s="24"/>
      <c r="D47" s="246" t="s">
        <v>84</v>
      </c>
      <c r="E47" s="247"/>
      <c r="F47" s="56">
        <f t="shared" si="2"/>
        <v>75332</v>
      </c>
      <c r="G47" s="56">
        <f>SUM(G22:G25,G33:G36,G40:G46)</f>
        <v>462</v>
      </c>
      <c r="H47" s="56">
        <f t="shared" si="3"/>
        <v>50420</v>
      </c>
      <c r="I47" s="57">
        <f t="shared" ref="I47:N47" si="15">SUM(I22:I25,I33:I36,I40:I42,I46)</f>
        <v>18400</v>
      </c>
      <c r="J47" s="149">
        <f t="shared" si="15"/>
        <v>9340</v>
      </c>
      <c r="K47" s="59">
        <f t="shared" si="15"/>
        <v>22680</v>
      </c>
      <c r="L47" s="56">
        <f t="shared" si="15"/>
        <v>3500</v>
      </c>
      <c r="M47" s="56">
        <f t="shared" si="15"/>
        <v>5800</v>
      </c>
      <c r="N47" s="56">
        <f t="shared" si="15"/>
        <v>7750</v>
      </c>
      <c r="O47" s="115">
        <f>SUM(P47:R47)</f>
        <v>7400</v>
      </c>
      <c r="P47" s="115">
        <f>SUM(P22:P25,P33:P36,P40:P42,P46)</f>
        <v>7150</v>
      </c>
      <c r="Q47" s="115">
        <f>SUM(Q22:Q25,Q32,Q33:Q36,Q40:Q42,Q46)</f>
        <v>250</v>
      </c>
      <c r="R47" s="17"/>
    </row>
    <row r="48" spans="1:18" s="5" customFormat="1">
      <c r="A48" s="233">
        <v>3</v>
      </c>
      <c r="B48" s="64"/>
      <c r="C48" s="18"/>
      <c r="D48" s="37" t="s">
        <v>11</v>
      </c>
      <c r="E48" s="31"/>
      <c r="F48" s="43">
        <f t="shared" si="2"/>
        <v>53230</v>
      </c>
      <c r="G48" s="43">
        <f>SUM(G49:G55)</f>
        <v>220</v>
      </c>
      <c r="H48" s="43">
        <f t="shared" si="3"/>
        <v>37410</v>
      </c>
      <c r="I48" s="44">
        <f t="shared" ref="I48:Q48" si="16">SUM(I49:I55)</f>
        <v>14610</v>
      </c>
      <c r="J48" s="150">
        <f t="shared" si="16"/>
        <v>7130</v>
      </c>
      <c r="K48" s="46">
        <f t="shared" si="16"/>
        <v>15670</v>
      </c>
      <c r="L48" s="43">
        <f t="shared" si="16"/>
        <v>3360</v>
      </c>
      <c r="M48" s="43">
        <f t="shared" si="16"/>
        <v>3330</v>
      </c>
      <c r="N48" s="43">
        <f t="shared" si="16"/>
        <v>6220</v>
      </c>
      <c r="O48" s="43">
        <f t="shared" si="16"/>
        <v>2690</v>
      </c>
      <c r="P48" s="112">
        <f t="shared" si="16"/>
        <v>2620</v>
      </c>
      <c r="Q48" s="46">
        <f t="shared" si="16"/>
        <v>70</v>
      </c>
      <c r="R48" s="12"/>
    </row>
    <row r="49" spans="1:18">
      <c r="A49" s="233"/>
      <c r="B49" s="64" t="s">
        <v>255</v>
      </c>
      <c r="C49" s="19"/>
      <c r="D49" s="28"/>
      <c r="E49" s="29" t="s">
        <v>12</v>
      </c>
      <c r="F49" s="47">
        <f t="shared" si="2"/>
        <v>220</v>
      </c>
      <c r="G49" s="64">
        <v>220</v>
      </c>
      <c r="H49" s="47">
        <f t="shared" si="3"/>
        <v>0</v>
      </c>
      <c r="I49" s="65"/>
      <c r="J49" s="151"/>
      <c r="K49" s="67"/>
      <c r="L49" s="64"/>
      <c r="M49" s="64"/>
      <c r="N49" s="64"/>
      <c r="O49" s="64">
        <f t="shared" ref="O49:O55" si="17">SUM(P49:Q49)</f>
        <v>0</v>
      </c>
      <c r="P49" s="117"/>
      <c r="Q49" s="67"/>
      <c r="R49" s="12"/>
    </row>
    <row r="50" spans="1:18">
      <c r="A50" s="233"/>
      <c r="B50" s="64" t="s">
        <v>256</v>
      </c>
      <c r="C50" s="19"/>
      <c r="D50" s="28"/>
      <c r="E50" s="29" t="s">
        <v>13</v>
      </c>
      <c r="F50" s="47">
        <f t="shared" si="2"/>
        <v>26175</v>
      </c>
      <c r="G50" s="64"/>
      <c r="H50" s="47">
        <f t="shared" si="3"/>
        <v>18590</v>
      </c>
      <c r="I50" s="65">
        <v>6850</v>
      </c>
      <c r="J50" s="151">
        <v>3520</v>
      </c>
      <c r="K50" s="67">
        <v>8220</v>
      </c>
      <c r="L50" s="64">
        <v>2260</v>
      </c>
      <c r="M50" s="64">
        <v>1600</v>
      </c>
      <c r="N50" s="64">
        <v>2175</v>
      </c>
      <c r="O50" s="64">
        <f t="shared" si="17"/>
        <v>1550</v>
      </c>
      <c r="P50" s="117">
        <v>1500</v>
      </c>
      <c r="Q50" s="67">
        <v>50</v>
      </c>
      <c r="R50" s="12"/>
    </row>
    <row r="51" spans="1:18">
      <c r="A51" s="233"/>
      <c r="B51" s="64" t="s">
        <v>257</v>
      </c>
      <c r="C51" s="19"/>
      <c r="D51" s="28"/>
      <c r="E51" s="29" t="s">
        <v>14</v>
      </c>
      <c r="F51" s="47">
        <f t="shared" si="2"/>
        <v>10950</v>
      </c>
      <c r="G51" s="64"/>
      <c r="H51" s="47">
        <f t="shared" si="3"/>
        <v>8300</v>
      </c>
      <c r="I51" s="65">
        <v>2900</v>
      </c>
      <c r="J51" s="151">
        <v>1500</v>
      </c>
      <c r="K51" s="67">
        <v>3900</v>
      </c>
      <c r="L51" s="64">
        <v>520</v>
      </c>
      <c r="M51" s="64">
        <v>460</v>
      </c>
      <c r="N51" s="64">
        <v>980</v>
      </c>
      <c r="O51" s="64">
        <f t="shared" si="17"/>
        <v>690</v>
      </c>
      <c r="P51" s="117">
        <v>670</v>
      </c>
      <c r="Q51" s="67">
        <v>20</v>
      </c>
      <c r="R51" s="12"/>
    </row>
    <row r="52" spans="1:18">
      <c r="A52" s="233"/>
      <c r="B52" s="64" t="s">
        <v>258</v>
      </c>
      <c r="C52" s="19"/>
      <c r="D52" s="32"/>
      <c r="E52" s="33" t="s">
        <v>15</v>
      </c>
      <c r="F52" s="64">
        <f t="shared" si="2"/>
        <v>7260</v>
      </c>
      <c r="G52" s="64"/>
      <c r="H52" s="64">
        <f t="shared" si="3"/>
        <v>4510</v>
      </c>
      <c r="I52" s="65">
        <v>2750</v>
      </c>
      <c r="J52" s="151">
        <v>1060</v>
      </c>
      <c r="K52" s="55">
        <v>700</v>
      </c>
      <c r="L52" s="64"/>
      <c r="M52" s="52">
        <v>750</v>
      </c>
      <c r="N52" s="52">
        <v>2000</v>
      </c>
      <c r="O52" s="64">
        <f t="shared" si="17"/>
        <v>0</v>
      </c>
      <c r="P52" s="114"/>
      <c r="Q52" s="55"/>
      <c r="R52" s="12"/>
    </row>
    <row r="53" spans="1:18">
      <c r="A53" s="233"/>
      <c r="B53" s="64" t="s">
        <v>259</v>
      </c>
      <c r="C53" s="19"/>
      <c r="D53" s="28"/>
      <c r="E53" s="29" t="s">
        <v>16</v>
      </c>
      <c r="F53" s="47">
        <f t="shared" si="2"/>
        <v>0</v>
      </c>
      <c r="G53" s="47"/>
      <c r="H53" s="47">
        <f t="shared" si="3"/>
        <v>0</v>
      </c>
      <c r="I53" s="48"/>
      <c r="J53" s="110"/>
      <c r="K53" s="67"/>
      <c r="L53" s="64"/>
      <c r="M53" s="64"/>
      <c r="N53" s="64"/>
      <c r="O53" s="64">
        <f t="shared" si="17"/>
        <v>0</v>
      </c>
      <c r="P53" s="117"/>
      <c r="Q53" s="67"/>
      <c r="R53" s="12"/>
    </row>
    <row r="54" spans="1:18">
      <c r="A54" s="233"/>
      <c r="B54" s="64" t="s">
        <v>260</v>
      </c>
      <c r="C54" s="19"/>
      <c r="D54" s="28"/>
      <c r="E54" s="29" t="s">
        <v>17</v>
      </c>
      <c r="F54" s="47">
        <f t="shared" si="2"/>
        <v>1790</v>
      </c>
      <c r="G54" s="64"/>
      <c r="H54" s="47">
        <f t="shared" si="3"/>
        <v>1210</v>
      </c>
      <c r="I54" s="65">
        <v>510</v>
      </c>
      <c r="J54" s="151">
        <v>250</v>
      </c>
      <c r="K54" s="67">
        <v>450</v>
      </c>
      <c r="L54" s="64">
        <v>140</v>
      </c>
      <c r="M54" s="64">
        <v>160</v>
      </c>
      <c r="N54" s="64">
        <v>180</v>
      </c>
      <c r="O54" s="64">
        <f t="shared" si="17"/>
        <v>100</v>
      </c>
      <c r="P54" s="117">
        <v>100</v>
      </c>
      <c r="Q54" s="67"/>
      <c r="R54" s="12"/>
    </row>
    <row r="55" spans="1:18">
      <c r="A55" s="233"/>
      <c r="B55" s="64" t="s">
        <v>261</v>
      </c>
      <c r="C55" s="19"/>
      <c r="D55" s="28"/>
      <c r="E55" s="29" t="s">
        <v>18</v>
      </c>
      <c r="F55" s="47">
        <f t="shared" si="2"/>
        <v>6835</v>
      </c>
      <c r="G55" s="64"/>
      <c r="H55" s="47">
        <f t="shared" si="3"/>
        <v>4800</v>
      </c>
      <c r="I55" s="65">
        <v>1600</v>
      </c>
      <c r="J55" s="151">
        <v>800</v>
      </c>
      <c r="K55" s="67">
        <v>2400</v>
      </c>
      <c r="L55" s="64">
        <v>440</v>
      </c>
      <c r="M55" s="64">
        <v>360</v>
      </c>
      <c r="N55" s="64">
        <v>885</v>
      </c>
      <c r="O55" s="64">
        <f t="shared" si="17"/>
        <v>350</v>
      </c>
      <c r="P55" s="117">
        <v>350</v>
      </c>
      <c r="Q55" s="67"/>
      <c r="R55" s="12"/>
    </row>
    <row r="56" spans="1:18" s="5" customFormat="1">
      <c r="A56" s="233"/>
      <c r="B56" s="64"/>
      <c r="C56" s="18"/>
      <c r="D56" s="26" t="s">
        <v>19</v>
      </c>
      <c r="E56" s="27"/>
      <c r="F56" s="43">
        <f t="shared" si="2"/>
        <v>7075</v>
      </c>
      <c r="G56" s="68">
        <f>SUM(G57:G75)</f>
        <v>65</v>
      </c>
      <c r="H56" s="43">
        <f t="shared" si="3"/>
        <v>5915</v>
      </c>
      <c r="I56" s="69">
        <f t="shared" ref="I56:Q56" si="18">SUM(I57:I75)</f>
        <v>2110</v>
      </c>
      <c r="J56" s="152">
        <f t="shared" si="18"/>
        <v>1050</v>
      </c>
      <c r="K56" s="71">
        <f t="shared" si="18"/>
        <v>2755</v>
      </c>
      <c r="L56" s="68">
        <f t="shared" si="18"/>
        <v>125</v>
      </c>
      <c r="M56" s="68">
        <f t="shared" si="18"/>
        <v>205</v>
      </c>
      <c r="N56" s="68">
        <f t="shared" si="18"/>
        <v>510</v>
      </c>
      <c r="O56" s="68">
        <f t="shared" si="18"/>
        <v>255</v>
      </c>
      <c r="P56" s="118">
        <f t="shared" si="18"/>
        <v>175</v>
      </c>
      <c r="Q56" s="71">
        <f t="shared" si="18"/>
        <v>80</v>
      </c>
      <c r="R56" s="12"/>
    </row>
    <row r="57" spans="1:18">
      <c r="A57" s="233"/>
      <c r="B57" s="64" t="s">
        <v>262</v>
      </c>
      <c r="C57" s="19" t="s">
        <v>20</v>
      </c>
      <c r="D57" s="28"/>
      <c r="E57" s="29" t="s">
        <v>21</v>
      </c>
      <c r="F57" s="47">
        <f t="shared" si="2"/>
        <v>215</v>
      </c>
      <c r="G57" s="64"/>
      <c r="H57" s="47">
        <f t="shared" si="3"/>
        <v>170</v>
      </c>
      <c r="I57" s="65">
        <v>60</v>
      </c>
      <c r="J57" s="151">
        <v>30</v>
      </c>
      <c r="K57" s="67">
        <v>80</v>
      </c>
      <c r="L57" s="64">
        <v>10</v>
      </c>
      <c r="M57" s="64">
        <v>10</v>
      </c>
      <c r="N57" s="64">
        <v>15</v>
      </c>
      <c r="O57" s="64">
        <f>SUM(P57:Q57)</f>
        <v>10</v>
      </c>
      <c r="P57" s="117">
        <v>10</v>
      </c>
      <c r="Q57" s="67"/>
      <c r="R57" s="12"/>
    </row>
    <row r="58" spans="1:18">
      <c r="A58" s="233"/>
      <c r="B58" s="64" t="s">
        <v>263</v>
      </c>
      <c r="C58" s="19"/>
      <c r="D58" s="28"/>
      <c r="E58" s="29" t="s">
        <v>22</v>
      </c>
      <c r="F58" s="47">
        <f t="shared" si="2"/>
        <v>135</v>
      </c>
      <c r="G58" s="64">
        <v>0</v>
      </c>
      <c r="H58" s="47">
        <f t="shared" si="3"/>
        <v>70</v>
      </c>
      <c r="I58" s="65">
        <v>20</v>
      </c>
      <c r="J58" s="151">
        <v>20</v>
      </c>
      <c r="K58" s="67">
        <v>30</v>
      </c>
      <c r="L58" s="64">
        <v>40</v>
      </c>
      <c r="M58" s="64"/>
      <c r="N58" s="64"/>
      <c r="O58" s="64">
        <f>SUM(P58:Q58)</f>
        <v>25</v>
      </c>
      <c r="P58" s="117">
        <v>25</v>
      </c>
      <c r="Q58" s="67"/>
      <c r="R58" s="12"/>
    </row>
    <row r="59" spans="1:18">
      <c r="A59" s="233"/>
      <c r="B59" s="64" t="s">
        <v>264</v>
      </c>
      <c r="C59" s="19"/>
      <c r="D59" s="28"/>
      <c r="E59" s="29" t="s">
        <v>23</v>
      </c>
      <c r="F59" s="47">
        <f t="shared" si="2"/>
        <v>80</v>
      </c>
      <c r="G59" s="64"/>
      <c r="H59" s="47">
        <f t="shared" si="3"/>
        <v>70</v>
      </c>
      <c r="I59" s="65">
        <v>30</v>
      </c>
      <c r="J59" s="151">
        <v>20</v>
      </c>
      <c r="K59" s="67">
        <v>20</v>
      </c>
      <c r="L59" s="64">
        <v>5</v>
      </c>
      <c r="M59" s="64"/>
      <c r="N59" s="64"/>
      <c r="O59" s="64">
        <f t="shared" ref="O59:O92" si="19">SUM(P59:Q59)</f>
        <v>5</v>
      </c>
      <c r="P59" s="117">
        <v>5</v>
      </c>
      <c r="Q59" s="67"/>
      <c r="R59" s="12"/>
    </row>
    <row r="60" spans="1:18">
      <c r="A60" s="233"/>
      <c r="B60" s="47" t="s">
        <v>265</v>
      </c>
      <c r="C60" s="19"/>
      <c r="D60" s="28"/>
      <c r="E60" s="29" t="s">
        <v>24</v>
      </c>
      <c r="F60" s="47">
        <f t="shared" si="2"/>
        <v>189</v>
      </c>
      <c r="G60" s="64">
        <v>5</v>
      </c>
      <c r="H60" s="47">
        <f t="shared" si="3"/>
        <v>160</v>
      </c>
      <c r="I60" s="65">
        <v>50</v>
      </c>
      <c r="J60" s="151">
        <v>30</v>
      </c>
      <c r="K60" s="67">
        <v>80</v>
      </c>
      <c r="L60" s="64">
        <v>5</v>
      </c>
      <c r="M60" s="64">
        <v>5</v>
      </c>
      <c r="N60" s="64">
        <v>5</v>
      </c>
      <c r="O60" s="64">
        <f t="shared" si="19"/>
        <v>9</v>
      </c>
      <c r="P60" s="117">
        <v>5</v>
      </c>
      <c r="Q60" s="67">
        <v>4</v>
      </c>
      <c r="R60" s="12"/>
    </row>
    <row r="61" spans="1:18">
      <c r="A61" s="233"/>
      <c r="B61" s="64" t="s">
        <v>266</v>
      </c>
      <c r="C61" s="19"/>
      <c r="D61" s="28"/>
      <c r="E61" s="29" t="s">
        <v>25</v>
      </c>
      <c r="F61" s="47">
        <f t="shared" si="2"/>
        <v>50</v>
      </c>
      <c r="G61" s="64"/>
      <c r="H61" s="47">
        <f t="shared" si="3"/>
        <v>40</v>
      </c>
      <c r="I61" s="65">
        <v>10</v>
      </c>
      <c r="J61" s="151">
        <v>20</v>
      </c>
      <c r="K61" s="67">
        <v>10</v>
      </c>
      <c r="L61" s="64"/>
      <c r="M61" s="64"/>
      <c r="N61" s="64">
        <v>5</v>
      </c>
      <c r="O61" s="64">
        <f t="shared" si="19"/>
        <v>5</v>
      </c>
      <c r="P61" s="117">
        <v>5</v>
      </c>
      <c r="Q61" s="67"/>
      <c r="R61" s="141"/>
    </row>
    <row r="62" spans="1:18">
      <c r="A62" s="233"/>
      <c r="B62" s="64" t="s">
        <v>267</v>
      </c>
      <c r="C62" s="19"/>
      <c r="D62" s="28"/>
      <c r="E62" s="29" t="s">
        <v>26</v>
      </c>
      <c r="F62" s="47">
        <f t="shared" si="2"/>
        <v>164</v>
      </c>
      <c r="G62" s="64">
        <v>3</v>
      </c>
      <c r="H62" s="47">
        <f t="shared" si="3"/>
        <v>150</v>
      </c>
      <c r="I62" s="65">
        <v>50</v>
      </c>
      <c r="J62" s="151">
        <v>30</v>
      </c>
      <c r="K62" s="67">
        <v>70</v>
      </c>
      <c r="L62" s="64">
        <v>5</v>
      </c>
      <c r="M62" s="64"/>
      <c r="N62" s="64"/>
      <c r="O62" s="64">
        <f t="shared" si="19"/>
        <v>6</v>
      </c>
      <c r="P62" s="117">
        <v>5</v>
      </c>
      <c r="Q62" s="67">
        <v>1</v>
      </c>
      <c r="R62" s="12"/>
    </row>
    <row r="63" spans="1:18">
      <c r="A63" s="233"/>
      <c r="B63" s="64" t="s">
        <v>268</v>
      </c>
      <c r="C63" s="19"/>
      <c r="D63" s="28"/>
      <c r="E63" s="29" t="s">
        <v>27</v>
      </c>
      <c r="F63" s="47">
        <f t="shared" si="2"/>
        <v>310</v>
      </c>
      <c r="G63" s="64"/>
      <c r="H63" s="47">
        <f t="shared" si="3"/>
        <v>300</v>
      </c>
      <c r="I63" s="65">
        <v>100</v>
      </c>
      <c r="J63" s="151">
        <v>60</v>
      </c>
      <c r="K63" s="67">
        <v>140</v>
      </c>
      <c r="L63" s="64">
        <v>0</v>
      </c>
      <c r="M63" s="64"/>
      <c r="N63" s="64">
        <v>10</v>
      </c>
      <c r="O63" s="64">
        <f t="shared" si="19"/>
        <v>0</v>
      </c>
      <c r="P63" s="117"/>
      <c r="Q63" s="67"/>
      <c r="R63" s="12"/>
    </row>
    <row r="64" spans="1:18">
      <c r="A64" s="233"/>
      <c r="B64" s="64" t="s">
        <v>269</v>
      </c>
      <c r="C64" s="19"/>
      <c r="D64" s="28"/>
      <c r="E64" s="29" t="s">
        <v>28</v>
      </c>
      <c r="F64" s="47">
        <f t="shared" si="2"/>
        <v>95</v>
      </c>
      <c r="G64" s="64"/>
      <c r="H64" s="47">
        <f t="shared" si="3"/>
        <v>55</v>
      </c>
      <c r="I64" s="65">
        <v>20</v>
      </c>
      <c r="J64" s="151">
        <v>20</v>
      </c>
      <c r="K64" s="67">
        <v>15</v>
      </c>
      <c r="L64" s="64">
        <v>25</v>
      </c>
      <c r="M64" s="64"/>
      <c r="N64" s="64">
        <v>15</v>
      </c>
      <c r="O64" s="64">
        <f t="shared" si="19"/>
        <v>0</v>
      </c>
      <c r="P64" s="117"/>
      <c r="Q64" s="67"/>
      <c r="R64" s="12"/>
    </row>
    <row r="65" spans="1:18">
      <c r="A65" s="233"/>
      <c r="B65" s="64" t="s">
        <v>270</v>
      </c>
      <c r="C65" s="19"/>
      <c r="D65" s="32"/>
      <c r="E65" s="33" t="s">
        <v>29</v>
      </c>
      <c r="F65" s="64">
        <f t="shared" si="2"/>
        <v>1485</v>
      </c>
      <c r="G65" s="64"/>
      <c r="H65" s="64">
        <f t="shared" si="3"/>
        <v>1150</v>
      </c>
      <c r="I65" s="53">
        <v>400</v>
      </c>
      <c r="J65" s="153">
        <v>200</v>
      </c>
      <c r="K65" s="55">
        <v>550</v>
      </c>
      <c r="L65" s="52"/>
      <c r="M65" s="52">
        <v>10</v>
      </c>
      <c r="N65" s="52">
        <v>170</v>
      </c>
      <c r="O65" s="64">
        <f t="shared" si="19"/>
        <v>155</v>
      </c>
      <c r="P65" s="114">
        <v>100</v>
      </c>
      <c r="Q65" s="55">
        <v>55</v>
      </c>
      <c r="R65" s="12"/>
    </row>
    <row r="66" spans="1:18">
      <c r="A66" s="233"/>
      <c r="B66" s="64" t="s">
        <v>271</v>
      </c>
      <c r="C66" s="19"/>
      <c r="D66" s="28"/>
      <c r="E66" s="29" t="s">
        <v>30</v>
      </c>
      <c r="F66" s="47">
        <f t="shared" si="2"/>
        <v>495</v>
      </c>
      <c r="G66" s="64">
        <v>15</v>
      </c>
      <c r="H66" s="64">
        <f t="shared" si="3"/>
        <v>300</v>
      </c>
      <c r="I66" s="65">
        <v>110</v>
      </c>
      <c r="J66" s="151">
        <v>50</v>
      </c>
      <c r="K66" s="67">
        <v>140</v>
      </c>
      <c r="L66" s="64">
        <v>5</v>
      </c>
      <c r="M66" s="64">
        <v>45</v>
      </c>
      <c r="N66" s="64">
        <v>130</v>
      </c>
      <c r="O66" s="64">
        <f t="shared" si="19"/>
        <v>0</v>
      </c>
      <c r="P66" s="117"/>
      <c r="Q66" s="67"/>
      <c r="R66" s="12"/>
    </row>
    <row r="67" spans="1:18">
      <c r="A67" s="233"/>
      <c r="B67" s="64" t="s">
        <v>272</v>
      </c>
      <c r="C67" s="19"/>
      <c r="D67" s="28"/>
      <c r="E67" s="29" t="s">
        <v>31</v>
      </c>
      <c r="F67" s="64">
        <f t="shared" si="2"/>
        <v>0</v>
      </c>
      <c r="G67" s="64"/>
      <c r="H67" s="64">
        <f t="shared" si="3"/>
        <v>0</v>
      </c>
      <c r="I67" s="65"/>
      <c r="J67" s="151"/>
      <c r="K67" s="67"/>
      <c r="L67" s="64"/>
      <c r="M67" s="64"/>
      <c r="N67" s="64"/>
      <c r="O67" s="64">
        <f t="shared" si="19"/>
        <v>0</v>
      </c>
      <c r="P67" s="117"/>
      <c r="Q67" s="67"/>
      <c r="R67" s="12"/>
    </row>
    <row r="68" spans="1:18">
      <c r="A68" s="233"/>
      <c r="B68" s="64" t="s">
        <v>273</v>
      </c>
      <c r="C68" s="19"/>
      <c r="D68" s="28"/>
      <c r="E68" s="29" t="s">
        <v>32</v>
      </c>
      <c r="F68" s="47">
        <f t="shared" si="2"/>
        <v>25</v>
      </c>
      <c r="G68" s="64"/>
      <c r="H68" s="47">
        <f t="shared" si="3"/>
        <v>25</v>
      </c>
      <c r="I68" s="65">
        <v>10</v>
      </c>
      <c r="J68" s="151">
        <v>10</v>
      </c>
      <c r="K68" s="67">
        <v>5</v>
      </c>
      <c r="L68" s="64"/>
      <c r="M68" s="64"/>
      <c r="N68" s="64"/>
      <c r="O68" s="64">
        <f t="shared" si="19"/>
        <v>0</v>
      </c>
      <c r="P68" s="117"/>
      <c r="Q68" s="67"/>
      <c r="R68" s="12"/>
    </row>
    <row r="69" spans="1:18">
      <c r="A69" s="233"/>
      <c r="B69" s="64" t="s">
        <v>274</v>
      </c>
      <c r="C69" s="19"/>
      <c r="D69" s="28"/>
      <c r="E69" s="29" t="s">
        <v>145</v>
      </c>
      <c r="F69" s="47">
        <f t="shared" si="2"/>
        <v>510</v>
      </c>
      <c r="G69" s="64"/>
      <c r="H69" s="47">
        <f t="shared" si="3"/>
        <v>390</v>
      </c>
      <c r="I69" s="65">
        <v>140</v>
      </c>
      <c r="J69" s="151">
        <v>70</v>
      </c>
      <c r="K69" s="67">
        <v>180</v>
      </c>
      <c r="L69" s="64"/>
      <c r="M69" s="64">
        <v>120</v>
      </c>
      <c r="N69" s="64"/>
      <c r="O69" s="64">
        <f t="shared" si="19"/>
        <v>0</v>
      </c>
      <c r="P69" s="117"/>
      <c r="Q69" s="67"/>
      <c r="R69" s="12"/>
    </row>
    <row r="70" spans="1:18">
      <c r="A70" s="233"/>
      <c r="B70" s="52" t="s">
        <v>275</v>
      </c>
      <c r="C70" s="19"/>
      <c r="D70" s="28"/>
      <c r="E70" s="29" t="s">
        <v>33</v>
      </c>
      <c r="F70" s="47">
        <f t="shared" si="2"/>
        <v>120</v>
      </c>
      <c r="G70" s="64">
        <v>5</v>
      </c>
      <c r="H70" s="47">
        <f t="shared" si="3"/>
        <v>70</v>
      </c>
      <c r="I70" s="65">
        <v>20</v>
      </c>
      <c r="J70" s="151">
        <v>20</v>
      </c>
      <c r="K70" s="67">
        <v>30</v>
      </c>
      <c r="L70" s="64">
        <v>10</v>
      </c>
      <c r="M70" s="64">
        <v>15</v>
      </c>
      <c r="N70" s="64">
        <v>5</v>
      </c>
      <c r="O70" s="64">
        <f t="shared" si="19"/>
        <v>15</v>
      </c>
      <c r="P70" s="117">
        <v>10</v>
      </c>
      <c r="Q70" s="67">
        <v>5</v>
      </c>
      <c r="R70" s="12"/>
    </row>
    <row r="71" spans="1:18">
      <c r="A71" s="233"/>
      <c r="B71" s="52" t="s">
        <v>276</v>
      </c>
      <c r="C71" s="19"/>
      <c r="D71" s="32"/>
      <c r="E71" s="33" t="s">
        <v>34</v>
      </c>
      <c r="F71" s="64">
        <f t="shared" si="2"/>
        <v>1700</v>
      </c>
      <c r="G71" s="64"/>
      <c r="H71" s="64">
        <f t="shared" si="3"/>
        <v>1540</v>
      </c>
      <c r="I71" s="65">
        <v>580</v>
      </c>
      <c r="J71" s="151">
        <v>250</v>
      </c>
      <c r="K71" s="55">
        <v>710</v>
      </c>
      <c r="L71" s="52"/>
      <c r="M71" s="52"/>
      <c r="N71" s="52">
        <v>150</v>
      </c>
      <c r="O71" s="64">
        <f t="shared" si="19"/>
        <v>10</v>
      </c>
      <c r="P71" s="114"/>
      <c r="Q71" s="55">
        <v>10</v>
      </c>
      <c r="R71" s="9"/>
    </row>
    <row r="72" spans="1:18">
      <c r="A72" s="233"/>
      <c r="B72" s="52" t="s">
        <v>277</v>
      </c>
      <c r="C72" s="19"/>
      <c r="D72" s="28"/>
      <c r="E72" s="29" t="s">
        <v>35</v>
      </c>
      <c r="F72" s="64">
        <f t="shared" ref="F72:F98" si="20">SUM(G72:H72,L72:O72)</f>
        <v>1320</v>
      </c>
      <c r="G72" s="64"/>
      <c r="H72" s="64">
        <f t="shared" si="3"/>
        <v>1320</v>
      </c>
      <c r="I72" s="65">
        <v>470</v>
      </c>
      <c r="J72" s="151">
        <v>200</v>
      </c>
      <c r="K72" s="67">
        <v>650</v>
      </c>
      <c r="L72" s="64"/>
      <c r="M72" s="64"/>
      <c r="N72" s="64"/>
      <c r="O72" s="64">
        <f t="shared" si="19"/>
        <v>0</v>
      </c>
      <c r="P72" s="117"/>
      <c r="Q72" s="67"/>
      <c r="R72" s="12"/>
    </row>
    <row r="73" spans="1:18">
      <c r="A73" s="233"/>
      <c r="B73" s="64" t="s">
        <v>278</v>
      </c>
      <c r="C73" s="19"/>
      <c r="D73" s="28"/>
      <c r="E73" s="29" t="s">
        <v>36</v>
      </c>
      <c r="F73" s="64">
        <f t="shared" si="20"/>
        <v>55</v>
      </c>
      <c r="G73" s="64">
        <v>5</v>
      </c>
      <c r="H73" s="64">
        <f t="shared" si="3"/>
        <v>35</v>
      </c>
      <c r="I73" s="65">
        <v>10</v>
      </c>
      <c r="J73" s="151">
        <v>10</v>
      </c>
      <c r="K73" s="67">
        <v>15</v>
      </c>
      <c r="L73" s="64">
        <v>15</v>
      </c>
      <c r="M73" s="64"/>
      <c r="N73" s="64"/>
      <c r="O73" s="64">
        <f t="shared" si="19"/>
        <v>0</v>
      </c>
      <c r="P73" s="117"/>
      <c r="Q73" s="67"/>
      <c r="R73" s="12"/>
    </row>
    <row r="74" spans="1:18">
      <c r="A74" s="233"/>
      <c r="B74" s="47" t="s">
        <v>279</v>
      </c>
      <c r="C74" s="19" t="s">
        <v>37</v>
      </c>
      <c r="D74" s="28"/>
      <c r="E74" s="29" t="s">
        <v>38</v>
      </c>
      <c r="F74" s="47">
        <f t="shared" si="20"/>
        <v>127</v>
      </c>
      <c r="G74" s="64">
        <v>32</v>
      </c>
      <c r="H74" s="47">
        <f t="shared" si="3"/>
        <v>70</v>
      </c>
      <c r="I74" s="65">
        <v>30</v>
      </c>
      <c r="J74" s="151">
        <v>10</v>
      </c>
      <c r="K74" s="67">
        <v>30</v>
      </c>
      <c r="L74" s="64">
        <v>5</v>
      </c>
      <c r="M74" s="64"/>
      <c r="N74" s="64">
        <v>5</v>
      </c>
      <c r="O74" s="64">
        <f t="shared" si="19"/>
        <v>15</v>
      </c>
      <c r="P74" s="117">
        <v>10</v>
      </c>
      <c r="Q74" s="67">
        <v>5</v>
      </c>
      <c r="R74" s="12"/>
    </row>
    <row r="75" spans="1:18">
      <c r="A75" s="233"/>
      <c r="B75" s="64" t="s">
        <v>280</v>
      </c>
      <c r="C75" s="19"/>
      <c r="D75" s="28"/>
      <c r="E75" s="29" t="s">
        <v>129</v>
      </c>
      <c r="F75" s="47">
        <f t="shared" si="20"/>
        <v>0</v>
      </c>
      <c r="G75" s="64"/>
      <c r="H75" s="47">
        <f>SUM(I75:K75)</f>
        <v>0</v>
      </c>
      <c r="I75" s="65"/>
      <c r="J75" s="151"/>
      <c r="K75" s="67"/>
      <c r="L75" s="64"/>
      <c r="M75" s="64"/>
      <c r="N75" s="64"/>
      <c r="O75" s="64">
        <f t="shared" si="19"/>
        <v>0</v>
      </c>
      <c r="P75" s="117"/>
      <c r="Q75" s="67"/>
      <c r="R75" s="12"/>
    </row>
    <row r="76" spans="1:18" s="5" customFormat="1">
      <c r="A76" s="233"/>
      <c r="B76" s="64"/>
      <c r="C76" s="18"/>
      <c r="D76" s="26" t="s">
        <v>39</v>
      </c>
      <c r="E76" s="27"/>
      <c r="F76" s="43">
        <f t="shared" si="20"/>
        <v>5240</v>
      </c>
      <c r="G76" s="68">
        <f>SUM(G77:G91)</f>
        <v>0</v>
      </c>
      <c r="H76" s="43">
        <f t="shared" si="3"/>
        <v>1615</v>
      </c>
      <c r="I76" s="69">
        <f>SUM(I77:I91)</f>
        <v>510</v>
      </c>
      <c r="J76" s="152">
        <f>SUM(J77:J91)</f>
        <v>360</v>
      </c>
      <c r="K76" s="71">
        <f>SUM(K77:K91)</f>
        <v>745</v>
      </c>
      <c r="L76" s="68">
        <f>SUM(L77:L92)</f>
        <v>0</v>
      </c>
      <c r="M76" s="68">
        <f>SUM(M77:M92)</f>
        <v>2255</v>
      </c>
      <c r="N76" s="68">
        <f>SUM(N77:N92)</f>
        <v>1015</v>
      </c>
      <c r="O76" s="68">
        <f>SUM(O77:O91)</f>
        <v>355</v>
      </c>
      <c r="P76" s="118">
        <f>SUM(P77:P91)</f>
        <v>305</v>
      </c>
      <c r="Q76" s="71">
        <f>SUM(Q77:Q91)</f>
        <v>50</v>
      </c>
      <c r="R76" s="13"/>
    </row>
    <row r="77" spans="1:18">
      <c r="A77" s="233"/>
      <c r="B77" s="64" t="s">
        <v>281</v>
      </c>
      <c r="C77" s="19"/>
      <c r="D77" s="28"/>
      <c r="E77" s="29" t="s">
        <v>40</v>
      </c>
      <c r="F77" s="47">
        <f t="shared" si="20"/>
        <v>0</v>
      </c>
      <c r="G77" s="64"/>
      <c r="H77" s="47">
        <f t="shared" si="3"/>
        <v>0</v>
      </c>
      <c r="I77" s="65"/>
      <c r="J77" s="151"/>
      <c r="K77" s="67"/>
      <c r="L77" s="64"/>
      <c r="M77" s="64"/>
      <c r="N77" s="64"/>
      <c r="O77" s="64">
        <f t="shared" si="19"/>
        <v>0</v>
      </c>
      <c r="P77" s="117"/>
      <c r="Q77" s="67"/>
      <c r="R77" s="12"/>
    </row>
    <row r="78" spans="1:18">
      <c r="A78" s="233"/>
      <c r="B78" s="64" t="s">
        <v>282</v>
      </c>
      <c r="C78" s="19"/>
      <c r="D78" s="28"/>
      <c r="E78" s="29" t="s">
        <v>41</v>
      </c>
      <c r="F78" s="47">
        <f t="shared" si="20"/>
        <v>105</v>
      </c>
      <c r="G78" s="64"/>
      <c r="H78" s="47">
        <f t="shared" si="3"/>
        <v>90</v>
      </c>
      <c r="I78" s="65">
        <v>30</v>
      </c>
      <c r="J78" s="151">
        <v>20</v>
      </c>
      <c r="K78" s="67">
        <v>40</v>
      </c>
      <c r="L78" s="64"/>
      <c r="M78" s="64">
        <v>10</v>
      </c>
      <c r="N78" s="64"/>
      <c r="O78" s="64">
        <f t="shared" si="19"/>
        <v>5</v>
      </c>
      <c r="P78" s="117">
        <v>5</v>
      </c>
      <c r="Q78" s="67"/>
      <c r="R78" s="12"/>
    </row>
    <row r="79" spans="1:18">
      <c r="A79" s="233"/>
      <c r="B79" s="64" t="s">
        <v>283</v>
      </c>
      <c r="C79" s="19"/>
      <c r="D79" s="28"/>
      <c r="E79" s="29" t="s">
        <v>42</v>
      </c>
      <c r="F79" s="47">
        <f t="shared" si="20"/>
        <v>25</v>
      </c>
      <c r="G79" s="64"/>
      <c r="H79" s="47">
        <f t="shared" si="3"/>
        <v>10</v>
      </c>
      <c r="I79" s="65"/>
      <c r="J79" s="151">
        <v>10</v>
      </c>
      <c r="K79" s="67"/>
      <c r="L79" s="64"/>
      <c r="M79" s="64"/>
      <c r="N79" s="64"/>
      <c r="O79" s="64">
        <f t="shared" si="19"/>
        <v>15</v>
      </c>
      <c r="P79" s="117">
        <v>15</v>
      </c>
      <c r="Q79" s="67"/>
      <c r="R79" s="12"/>
    </row>
    <row r="80" spans="1:18">
      <c r="A80" s="233"/>
      <c r="B80" s="64" t="s">
        <v>284</v>
      </c>
      <c r="C80" s="19"/>
      <c r="D80" s="28"/>
      <c r="E80" s="29" t="s">
        <v>43</v>
      </c>
      <c r="F80" s="47">
        <f t="shared" si="20"/>
        <v>305</v>
      </c>
      <c r="G80" s="64"/>
      <c r="H80" s="47">
        <f t="shared" ref="H80:H152" si="21">SUM(I80:K80)</f>
        <v>60</v>
      </c>
      <c r="I80" s="65">
        <v>10</v>
      </c>
      <c r="J80" s="151">
        <v>20</v>
      </c>
      <c r="K80" s="67">
        <v>30</v>
      </c>
      <c r="L80" s="64"/>
      <c r="M80" s="64"/>
      <c r="N80" s="64">
        <v>235</v>
      </c>
      <c r="O80" s="64">
        <f t="shared" si="19"/>
        <v>10</v>
      </c>
      <c r="P80" s="117">
        <v>10</v>
      </c>
      <c r="Q80" s="67"/>
      <c r="R80" s="12"/>
    </row>
    <row r="81" spans="1:18">
      <c r="A81" s="233"/>
      <c r="B81" s="64" t="s">
        <v>285</v>
      </c>
      <c r="C81" s="19"/>
      <c r="D81" s="28"/>
      <c r="E81" s="29" t="s">
        <v>44</v>
      </c>
      <c r="F81" s="47">
        <f t="shared" si="20"/>
        <v>140</v>
      </c>
      <c r="G81" s="64"/>
      <c r="H81" s="47">
        <f t="shared" si="21"/>
        <v>70</v>
      </c>
      <c r="I81" s="65">
        <v>20</v>
      </c>
      <c r="J81" s="151">
        <v>20</v>
      </c>
      <c r="K81" s="67">
        <v>30</v>
      </c>
      <c r="L81" s="64"/>
      <c r="M81" s="64">
        <v>50</v>
      </c>
      <c r="N81" s="64">
        <v>15</v>
      </c>
      <c r="O81" s="64">
        <f t="shared" si="19"/>
        <v>5</v>
      </c>
      <c r="P81" s="117">
        <v>5</v>
      </c>
      <c r="Q81" s="67"/>
      <c r="R81" s="12"/>
    </row>
    <row r="82" spans="1:18">
      <c r="A82" s="233"/>
      <c r="B82" s="64" t="s">
        <v>286</v>
      </c>
      <c r="C82" s="19"/>
      <c r="D82" s="28"/>
      <c r="E82" s="29" t="s">
        <v>27</v>
      </c>
      <c r="F82" s="47">
        <f t="shared" si="20"/>
        <v>1200</v>
      </c>
      <c r="G82" s="64"/>
      <c r="H82" s="47">
        <f t="shared" si="21"/>
        <v>340</v>
      </c>
      <c r="I82" s="65">
        <v>90</v>
      </c>
      <c r="J82" s="151">
        <v>100</v>
      </c>
      <c r="K82" s="67">
        <v>150</v>
      </c>
      <c r="L82" s="64"/>
      <c r="M82" s="64">
        <v>390</v>
      </c>
      <c r="N82" s="64">
        <v>350</v>
      </c>
      <c r="O82" s="64">
        <f t="shared" si="19"/>
        <v>120</v>
      </c>
      <c r="P82" s="117">
        <v>120</v>
      </c>
      <c r="Q82" s="67"/>
      <c r="R82" s="12"/>
    </row>
    <row r="83" spans="1:18">
      <c r="A83" s="233"/>
      <c r="B83" s="64" t="s">
        <v>287</v>
      </c>
      <c r="C83" s="19"/>
      <c r="D83" s="28"/>
      <c r="E83" s="29" t="s">
        <v>28</v>
      </c>
      <c r="F83" s="47">
        <f t="shared" si="20"/>
        <v>820</v>
      </c>
      <c r="G83" s="64"/>
      <c r="H83" s="47">
        <f t="shared" si="21"/>
        <v>530</v>
      </c>
      <c r="I83" s="65">
        <v>180</v>
      </c>
      <c r="J83" s="151">
        <v>100</v>
      </c>
      <c r="K83" s="67">
        <v>250</v>
      </c>
      <c r="L83" s="64"/>
      <c r="M83" s="64"/>
      <c r="N83" s="64">
        <v>120</v>
      </c>
      <c r="O83" s="64">
        <f t="shared" si="19"/>
        <v>170</v>
      </c>
      <c r="P83" s="117">
        <v>120</v>
      </c>
      <c r="Q83" s="67">
        <v>50</v>
      </c>
      <c r="R83" s="12"/>
    </row>
    <row r="84" spans="1:18">
      <c r="A84" s="233"/>
      <c r="B84" s="64" t="s">
        <v>288</v>
      </c>
      <c r="C84" s="19"/>
      <c r="D84" s="28"/>
      <c r="E84" s="29" t="s">
        <v>24</v>
      </c>
      <c r="F84" s="47">
        <f t="shared" si="20"/>
        <v>110</v>
      </c>
      <c r="G84" s="64"/>
      <c r="H84" s="47">
        <f t="shared" si="21"/>
        <v>80</v>
      </c>
      <c r="I84" s="65">
        <v>20</v>
      </c>
      <c r="J84" s="151">
        <v>20</v>
      </c>
      <c r="K84" s="67">
        <v>40</v>
      </c>
      <c r="L84" s="64"/>
      <c r="M84" s="64">
        <v>5</v>
      </c>
      <c r="N84" s="64">
        <v>15</v>
      </c>
      <c r="O84" s="64">
        <f t="shared" si="19"/>
        <v>10</v>
      </c>
      <c r="P84" s="117">
        <v>10</v>
      </c>
      <c r="Q84" s="67"/>
      <c r="R84" s="12"/>
    </row>
    <row r="85" spans="1:18">
      <c r="A85" s="233"/>
      <c r="B85" s="64" t="s">
        <v>289</v>
      </c>
      <c r="C85" s="19"/>
      <c r="D85" s="28"/>
      <c r="E85" s="29" t="s">
        <v>25</v>
      </c>
      <c r="F85" s="47">
        <f t="shared" si="20"/>
        <v>480</v>
      </c>
      <c r="G85" s="64"/>
      <c r="H85" s="47">
        <f t="shared" si="21"/>
        <v>410</v>
      </c>
      <c r="I85" s="65">
        <v>150</v>
      </c>
      <c r="J85" s="151">
        <v>60</v>
      </c>
      <c r="K85" s="67">
        <v>200</v>
      </c>
      <c r="L85" s="64"/>
      <c r="M85" s="64">
        <v>10</v>
      </c>
      <c r="N85" s="64">
        <v>50</v>
      </c>
      <c r="O85" s="64">
        <f t="shared" si="19"/>
        <v>10</v>
      </c>
      <c r="P85" s="117">
        <v>10</v>
      </c>
      <c r="Q85" s="67"/>
      <c r="R85" s="42"/>
    </row>
    <row r="86" spans="1:18">
      <c r="A86" s="233"/>
      <c r="B86" s="64" t="s">
        <v>290</v>
      </c>
      <c r="C86" s="19"/>
      <c r="D86" s="28"/>
      <c r="E86" s="29" t="s">
        <v>35</v>
      </c>
      <c r="F86" s="47">
        <f t="shared" si="20"/>
        <v>1170</v>
      </c>
      <c r="G86" s="64"/>
      <c r="H86" s="47">
        <f t="shared" si="21"/>
        <v>0</v>
      </c>
      <c r="I86" s="65"/>
      <c r="J86" s="151"/>
      <c r="K86" s="67"/>
      <c r="L86" s="64"/>
      <c r="M86" s="64">
        <v>990</v>
      </c>
      <c r="N86" s="64">
        <v>180</v>
      </c>
      <c r="O86" s="64">
        <f t="shared" si="19"/>
        <v>0</v>
      </c>
      <c r="P86" s="117"/>
      <c r="Q86" s="67"/>
      <c r="R86" s="12"/>
    </row>
    <row r="87" spans="1:18">
      <c r="A87" s="233"/>
      <c r="B87" s="64" t="s">
        <v>291</v>
      </c>
      <c r="C87" s="19"/>
      <c r="D87" s="28"/>
      <c r="E87" s="29" t="s">
        <v>45</v>
      </c>
      <c r="F87" s="47">
        <f t="shared" si="20"/>
        <v>0</v>
      </c>
      <c r="G87" s="64"/>
      <c r="H87" s="47">
        <f t="shared" si="21"/>
        <v>0</v>
      </c>
      <c r="I87" s="65"/>
      <c r="J87" s="151"/>
      <c r="K87" s="67"/>
      <c r="L87" s="64"/>
      <c r="M87" s="64"/>
      <c r="N87" s="64"/>
      <c r="O87" s="64">
        <f t="shared" si="19"/>
        <v>0</v>
      </c>
      <c r="P87" s="117"/>
      <c r="Q87" s="67"/>
      <c r="R87" s="12"/>
    </row>
    <row r="88" spans="1:18">
      <c r="A88" s="233"/>
      <c r="B88" s="64" t="s">
        <v>292</v>
      </c>
      <c r="C88" s="19"/>
      <c r="D88" s="28"/>
      <c r="E88" s="29" t="s">
        <v>46</v>
      </c>
      <c r="F88" s="47">
        <f t="shared" si="20"/>
        <v>0</v>
      </c>
      <c r="G88" s="64"/>
      <c r="H88" s="47">
        <f t="shared" si="21"/>
        <v>0</v>
      </c>
      <c r="I88" s="65"/>
      <c r="J88" s="151"/>
      <c r="K88" s="67"/>
      <c r="L88" s="64"/>
      <c r="M88" s="64"/>
      <c r="N88" s="64"/>
      <c r="O88" s="64">
        <f t="shared" si="19"/>
        <v>0</v>
      </c>
      <c r="P88" s="117"/>
      <c r="Q88" s="67"/>
      <c r="R88" s="12"/>
    </row>
    <row r="89" spans="1:18">
      <c r="A89" s="233"/>
      <c r="B89" s="64" t="s">
        <v>293</v>
      </c>
      <c r="C89" s="19"/>
      <c r="D89" s="28"/>
      <c r="E89" s="29" t="s">
        <v>47</v>
      </c>
      <c r="F89" s="47">
        <f t="shared" si="20"/>
        <v>0</v>
      </c>
      <c r="G89" s="64"/>
      <c r="H89" s="47">
        <f t="shared" si="21"/>
        <v>0</v>
      </c>
      <c r="I89" s="65"/>
      <c r="J89" s="151"/>
      <c r="K89" s="67"/>
      <c r="L89" s="64"/>
      <c r="M89" s="64"/>
      <c r="N89" s="64"/>
      <c r="O89" s="64">
        <f t="shared" si="19"/>
        <v>0</v>
      </c>
      <c r="P89" s="117"/>
      <c r="Q89" s="67"/>
      <c r="R89" s="12"/>
    </row>
    <row r="90" spans="1:18">
      <c r="A90" s="233"/>
      <c r="B90" s="64" t="s">
        <v>294</v>
      </c>
      <c r="C90" s="19"/>
      <c r="D90" s="28"/>
      <c r="E90" s="29" t="s">
        <v>48</v>
      </c>
      <c r="F90" s="47">
        <f t="shared" si="20"/>
        <v>0</v>
      </c>
      <c r="G90" s="64"/>
      <c r="H90" s="47">
        <f t="shared" si="21"/>
        <v>0</v>
      </c>
      <c r="I90" s="65"/>
      <c r="J90" s="151"/>
      <c r="K90" s="67"/>
      <c r="L90" s="64"/>
      <c r="M90" s="64"/>
      <c r="N90" s="64"/>
      <c r="O90" s="64">
        <f t="shared" si="19"/>
        <v>0</v>
      </c>
      <c r="P90" s="117"/>
      <c r="Q90" s="67"/>
      <c r="R90" s="12"/>
    </row>
    <row r="91" spans="1:18">
      <c r="A91" s="233"/>
      <c r="B91" s="64" t="s">
        <v>295</v>
      </c>
      <c r="C91" s="19"/>
      <c r="D91" s="28"/>
      <c r="E91" s="29" t="s">
        <v>38</v>
      </c>
      <c r="F91" s="47">
        <f t="shared" si="20"/>
        <v>835</v>
      </c>
      <c r="G91" s="64"/>
      <c r="H91" s="47">
        <f t="shared" si="21"/>
        <v>25</v>
      </c>
      <c r="I91" s="65">
        <v>10</v>
      </c>
      <c r="J91" s="151">
        <v>10</v>
      </c>
      <c r="K91" s="67">
        <v>5</v>
      </c>
      <c r="L91" s="64"/>
      <c r="M91" s="64">
        <v>800</v>
      </c>
      <c r="N91" s="64"/>
      <c r="O91" s="64">
        <f t="shared" si="19"/>
        <v>10</v>
      </c>
      <c r="P91" s="117">
        <v>10</v>
      </c>
      <c r="Q91" s="67"/>
      <c r="R91" s="12"/>
    </row>
    <row r="92" spans="1:18">
      <c r="A92" s="233"/>
      <c r="B92" s="64" t="s">
        <v>296</v>
      </c>
      <c r="C92" s="19"/>
      <c r="D92" s="28"/>
      <c r="E92" s="29" t="s">
        <v>130</v>
      </c>
      <c r="F92" s="47">
        <f t="shared" si="20"/>
        <v>50</v>
      </c>
      <c r="G92" s="64"/>
      <c r="H92" s="47"/>
      <c r="I92" s="65"/>
      <c r="J92" s="151"/>
      <c r="K92" s="67"/>
      <c r="L92" s="64"/>
      <c r="M92" s="64"/>
      <c r="N92" s="64">
        <v>50</v>
      </c>
      <c r="O92" s="64">
        <f t="shared" si="19"/>
        <v>0</v>
      </c>
      <c r="P92" s="117"/>
      <c r="Q92" s="67"/>
      <c r="R92" s="12"/>
    </row>
    <row r="93" spans="1:18">
      <c r="A93" s="233"/>
      <c r="B93" s="64"/>
      <c r="C93" s="19"/>
      <c r="D93" s="26" t="s">
        <v>49</v>
      </c>
      <c r="E93" s="27"/>
      <c r="F93" s="43">
        <f t="shared" si="20"/>
        <v>172</v>
      </c>
      <c r="G93" s="68">
        <f>SUM(G94)</f>
        <v>172</v>
      </c>
      <c r="H93" s="43">
        <f t="shared" si="21"/>
        <v>0</v>
      </c>
      <c r="I93" s="69"/>
      <c r="J93" s="152"/>
      <c r="K93" s="71"/>
      <c r="L93" s="68"/>
      <c r="M93" s="68"/>
      <c r="N93" s="68"/>
      <c r="O93" s="68"/>
      <c r="P93" s="118"/>
      <c r="Q93" s="71"/>
      <c r="R93" s="12"/>
    </row>
    <row r="94" spans="1:18">
      <c r="A94" s="233"/>
      <c r="B94" s="64" t="s">
        <v>297</v>
      </c>
      <c r="C94" s="19"/>
      <c r="D94" s="28"/>
      <c r="E94" s="29" t="s">
        <v>49</v>
      </c>
      <c r="F94" s="47">
        <f t="shared" si="20"/>
        <v>172</v>
      </c>
      <c r="G94" s="64">
        <v>172</v>
      </c>
      <c r="H94" s="47">
        <f t="shared" si="21"/>
        <v>0</v>
      </c>
      <c r="I94" s="65"/>
      <c r="J94" s="151"/>
      <c r="K94" s="67"/>
      <c r="L94" s="64"/>
      <c r="M94" s="64"/>
      <c r="N94" s="64"/>
      <c r="O94" s="64"/>
      <c r="P94" s="117"/>
      <c r="Q94" s="67"/>
      <c r="R94" s="12"/>
    </row>
    <row r="95" spans="1:18">
      <c r="A95" s="233"/>
      <c r="B95" s="64"/>
      <c r="C95" s="19"/>
      <c r="D95" s="254" t="s">
        <v>85</v>
      </c>
      <c r="E95" s="255"/>
      <c r="F95" s="43">
        <f t="shared" si="20"/>
        <v>4000</v>
      </c>
      <c r="G95" s="68"/>
      <c r="H95" s="43">
        <f t="shared" si="21"/>
        <v>0</v>
      </c>
      <c r="I95" s="69">
        <f t="shared" ref="I95:Q95" si="22">SUM(I96:I99)</f>
        <v>0</v>
      </c>
      <c r="J95" s="152">
        <f t="shared" si="22"/>
        <v>0</v>
      </c>
      <c r="K95" s="71">
        <f t="shared" si="22"/>
        <v>0</v>
      </c>
      <c r="L95" s="68">
        <f t="shared" si="22"/>
        <v>0</v>
      </c>
      <c r="M95" s="68">
        <f t="shared" si="22"/>
        <v>0</v>
      </c>
      <c r="N95" s="68">
        <f t="shared" si="22"/>
        <v>0</v>
      </c>
      <c r="O95" s="68">
        <f>SUM(O96:O99)</f>
        <v>4000</v>
      </c>
      <c r="P95" s="118">
        <f t="shared" si="22"/>
        <v>4000</v>
      </c>
      <c r="Q95" s="71">
        <f t="shared" si="22"/>
        <v>0</v>
      </c>
      <c r="R95" s="12"/>
    </row>
    <row r="96" spans="1:18">
      <c r="A96" s="233"/>
      <c r="B96" s="64" t="s">
        <v>298</v>
      </c>
      <c r="C96" s="19"/>
      <c r="D96" s="208"/>
      <c r="E96" s="209" t="s">
        <v>131</v>
      </c>
      <c r="F96" s="47">
        <f t="shared" si="20"/>
        <v>0</v>
      </c>
      <c r="G96" s="64"/>
      <c r="H96" s="47"/>
      <c r="I96" s="65"/>
      <c r="J96" s="151"/>
      <c r="K96" s="67"/>
      <c r="L96" s="64"/>
      <c r="M96" s="64"/>
      <c r="N96" s="64"/>
      <c r="O96" s="64">
        <f t="shared" ref="O96:O99" si="23">SUM(P96:Q96)</f>
        <v>0</v>
      </c>
      <c r="P96" s="117"/>
      <c r="Q96" s="67"/>
      <c r="R96" s="12"/>
    </row>
    <row r="97" spans="1:18">
      <c r="A97" s="233"/>
      <c r="B97" s="64" t="s">
        <v>299</v>
      </c>
      <c r="C97" s="19"/>
      <c r="D97" s="208"/>
      <c r="E97" s="209" t="s">
        <v>132</v>
      </c>
      <c r="F97" s="47">
        <f t="shared" si="20"/>
        <v>0</v>
      </c>
      <c r="G97" s="64"/>
      <c r="H97" s="47"/>
      <c r="I97" s="65"/>
      <c r="J97" s="151"/>
      <c r="K97" s="67"/>
      <c r="L97" s="64"/>
      <c r="M97" s="64"/>
      <c r="N97" s="64"/>
      <c r="O97" s="64">
        <f t="shared" si="23"/>
        <v>0</v>
      </c>
      <c r="P97" s="117"/>
      <c r="Q97" s="67"/>
      <c r="R97" s="12"/>
    </row>
    <row r="98" spans="1:18">
      <c r="A98" s="233"/>
      <c r="B98" s="64" t="s">
        <v>300</v>
      </c>
      <c r="C98" s="19"/>
      <c r="D98" s="208"/>
      <c r="E98" s="137" t="s">
        <v>133</v>
      </c>
      <c r="F98" s="47">
        <f t="shared" si="20"/>
        <v>1500</v>
      </c>
      <c r="G98" s="64"/>
      <c r="H98" s="47"/>
      <c r="I98" s="65"/>
      <c r="J98" s="151"/>
      <c r="K98" s="67"/>
      <c r="L98" s="64"/>
      <c r="M98" s="64"/>
      <c r="N98" s="64"/>
      <c r="O98" s="64">
        <f t="shared" si="23"/>
        <v>1500</v>
      </c>
      <c r="P98" s="117">
        <v>1500</v>
      </c>
      <c r="Q98" s="67"/>
      <c r="R98" s="42"/>
    </row>
    <row r="99" spans="1:18">
      <c r="A99" s="233"/>
      <c r="B99" s="64" t="s">
        <v>301</v>
      </c>
      <c r="C99" s="19"/>
      <c r="D99" s="28"/>
      <c r="E99" s="209" t="s">
        <v>148</v>
      </c>
      <c r="F99" s="47">
        <f>SUM(G99:H99,L99:O99)</f>
        <v>2500</v>
      </c>
      <c r="G99" s="64"/>
      <c r="H99" s="47">
        <f t="shared" si="21"/>
        <v>0</v>
      </c>
      <c r="I99" s="65"/>
      <c r="J99" s="151"/>
      <c r="K99" s="67"/>
      <c r="L99" s="64"/>
      <c r="M99" s="64"/>
      <c r="N99" s="64"/>
      <c r="O99" s="64">
        <f t="shared" si="23"/>
        <v>2500</v>
      </c>
      <c r="P99" s="117">
        <v>2500</v>
      </c>
      <c r="Q99" s="67"/>
      <c r="R99" s="42"/>
    </row>
    <row r="100" spans="1:18" ht="14.25" customHeight="1">
      <c r="A100" s="233"/>
      <c r="B100" s="47"/>
      <c r="C100" s="19"/>
      <c r="D100" s="26" t="s">
        <v>50</v>
      </c>
      <c r="E100" s="27"/>
      <c r="F100" s="43">
        <f>SUM(F101)</f>
        <v>1000</v>
      </c>
      <c r="G100" s="43">
        <f t="shared" ref="G100:Q100" si="24">SUM(G101)</f>
        <v>0</v>
      </c>
      <c r="H100" s="43">
        <f t="shared" si="24"/>
        <v>1000</v>
      </c>
      <c r="I100" s="69">
        <f t="shared" si="24"/>
        <v>0</v>
      </c>
      <c r="J100" s="152">
        <f t="shared" si="24"/>
        <v>0</v>
      </c>
      <c r="K100" s="71">
        <f>SUM(K101)</f>
        <v>1000</v>
      </c>
      <c r="L100" s="43">
        <f t="shared" si="24"/>
        <v>0</v>
      </c>
      <c r="M100" s="43">
        <f t="shared" si="24"/>
        <v>0</v>
      </c>
      <c r="N100" s="43">
        <f t="shared" si="24"/>
        <v>0</v>
      </c>
      <c r="O100" s="43">
        <f t="shared" si="24"/>
        <v>0</v>
      </c>
      <c r="P100" s="112">
        <f t="shared" si="24"/>
        <v>0</v>
      </c>
      <c r="Q100" s="46">
        <f t="shared" si="24"/>
        <v>0</v>
      </c>
      <c r="R100" s="12"/>
    </row>
    <row r="101" spans="1:18">
      <c r="A101" s="233"/>
      <c r="B101" s="60" t="s">
        <v>302</v>
      </c>
      <c r="C101" s="19"/>
      <c r="D101" s="22"/>
      <c r="E101" s="23" t="s">
        <v>50</v>
      </c>
      <c r="F101" s="51">
        <f t="shared" ref="F101:F159" si="25">SUM(G101:H101,L101:O101)</f>
        <v>1000</v>
      </c>
      <c r="G101" s="52"/>
      <c r="H101" s="51">
        <f t="shared" si="21"/>
        <v>1000</v>
      </c>
      <c r="I101" s="53"/>
      <c r="J101" s="154"/>
      <c r="K101" s="63">
        <v>1000</v>
      </c>
      <c r="L101" s="60"/>
      <c r="M101" s="60"/>
      <c r="N101" s="60"/>
      <c r="O101" s="60"/>
      <c r="P101" s="116"/>
      <c r="Q101" s="63"/>
      <c r="R101" s="42"/>
    </row>
    <row r="102" spans="1:18" s="5" customFormat="1">
      <c r="A102" s="233"/>
      <c r="B102" s="76"/>
      <c r="C102" s="18"/>
      <c r="D102" s="246" t="s">
        <v>86</v>
      </c>
      <c r="E102" s="247"/>
      <c r="F102" s="56">
        <f t="shared" si="25"/>
        <v>70717</v>
      </c>
      <c r="G102" s="56">
        <f>SUM(G48,G56,G76,G93,G95,G100)</f>
        <v>457</v>
      </c>
      <c r="H102" s="56">
        <f t="shared" si="21"/>
        <v>45940</v>
      </c>
      <c r="I102" s="57">
        <f t="shared" ref="I102:Q102" si="26">SUM(I48,I56,I76,I93,I95,I100)</f>
        <v>17230</v>
      </c>
      <c r="J102" s="149">
        <f t="shared" si="26"/>
        <v>8540</v>
      </c>
      <c r="K102" s="59">
        <f t="shared" si="26"/>
        <v>20170</v>
      </c>
      <c r="L102" s="56">
        <f t="shared" si="26"/>
        <v>3485</v>
      </c>
      <c r="M102" s="56">
        <f t="shared" si="26"/>
        <v>5790</v>
      </c>
      <c r="N102" s="56">
        <f t="shared" si="26"/>
        <v>7745</v>
      </c>
      <c r="O102" s="56">
        <f t="shared" si="26"/>
        <v>7300</v>
      </c>
      <c r="P102" s="115">
        <f t="shared" si="26"/>
        <v>7100</v>
      </c>
      <c r="Q102" s="59">
        <f t="shared" si="26"/>
        <v>200</v>
      </c>
      <c r="R102" s="14"/>
    </row>
    <row r="103" spans="1:18" s="5" customFormat="1">
      <c r="A103" s="173"/>
      <c r="B103" s="75"/>
      <c r="C103" s="240" t="s">
        <v>87</v>
      </c>
      <c r="D103" s="250"/>
      <c r="E103" s="241"/>
      <c r="F103" s="56">
        <f t="shared" si="25"/>
        <v>4615</v>
      </c>
      <c r="G103" s="56">
        <f>G47-G102</f>
        <v>5</v>
      </c>
      <c r="H103" s="56">
        <f t="shared" si="21"/>
        <v>4480</v>
      </c>
      <c r="I103" s="57">
        <f t="shared" ref="I103:Q103" si="27">I47-I102</f>
        <v>1170</v>
      </c>
      <c r="J103" s="155">
        <f t="shared" si="27"/>
        <v>800</v>
      </c>
      <c r="K103" s="74">
        <f t="shared" si="27"/>
        <v>2510</v>
      </c>
      <c r="L103" s="75">
        <f t="shared" si="27"/>
        <v>15</v>
      </c>
      <c r="M103" s="75">
        <f t="shared" si="27"/>
        <v>10</v>
      </c>
      <c r="N103" s="75">
        <f t="shared" si="27"/>
        <v>5</v>
      </c>
      <c r="O103" s="75">
        <f t="shared" si="27"/>
        <v>100</v>
      </c>
      <c r="P103" s="120">
        <f t="shared" si="27"/>
        <v>50</v>
      </c>
      <c r="Q103" s="74">
        <f t="shared" si="27"/>
        <v>50</v>
      </c>
      <c r="R103" s="14"/>
    </row>
    <row r="104" spans="1:18">
      <c r="A104" s="233">
        <v>4</v>
      </c>
      <c r="B104" s="64" t="s">
        <v>303</v>
      </c>
      <c r="C104" s="19"/>
      <c r="D104" s="37" t="s">
        <v>51</v>
      </c>
      <c r="E104" s="31"/>
      <c r="F104" s="43">
        <f t="shared" si="25"/>
        <v>0</v>
      </c>
      <c r="G104" s="43">
        <f>SUM(G105:G106)</f>
        <v>0</v>
      </c>
      <c r="H104" s="43">
        <f t="shared" si="21"/>
        <v>0</v>
      </c>
      <c r="I104" s="44">
        <f>SUM(I105:I106)</f>
        <v>0</v>
      </c>
      <c r="J104" s="150">
        <f>SUM(J105:J106)</f>
        <v>0</v>
      </c>
      <c r="K104" s="46">
        <f>SUM(K105:K106)</f>
        <v>0</v>
      </c>
      <c r="L104" s="46">
        <f t="shared" ref="L104:M104" si="28">SUM(L105:L106)</f>
        <v>0</v>
      </c>
      <c r="M104" s="46">
        <f t="shared" si="28"/>
        <v>0</v>
      </c>
      <c r="N104" s="47"/>
      <c r="O104" s="47"/>
      <c r="P104" s="113"/>
      <c r="Q104" s="50"/>
      <c r="R104" s="11"/>
    </row>
    <row r="105" spans="1:18">
      <c r="A105" s="233"/>
      <c r="B105" s="64" t="s">
        <v>304</v>
      </c>
      <c r="C105" s="19"/>
      <c r="D105" s="28"/>
      <c r="E105" s="29" t="s">
        <v>52</v>
      </c>
      <c r="F105" s="47">
        <f t="shared" si="25"/>
        <v>0</v>
      </c>
      <c r="G105" s="64"/>
      <c r="H105" s="47">
        <f t="shared" si="21"/>
        <v>0</v>
      </c>
      <c r="I105" s="65"/>
      <c r="J105" s="151"/>
      <c r="K105" s="67"/>
      <c r="L105" s="64"/>
      <c r="M105" s="64"/>
      <c r="N105" s="64"/>
      <c r="O105" s="64"/>
      <c r="P105" s="117"/>
      <c r="Q105" s="67"/>
      <c r="R105" s="12"/>
    </row>
    <row r="106" spans="1:18">
      <c r="A106" s="233"/>
      <c r="B106" s="64" t="s">
        <v>305</v>
      </c>
      <c r="C106" s="19" t="s">
        <v>3</v>
      </c>
      <c r="D106" s="28"/>
      <c r="E106" s="29" t="s">
        <v>53</v>
      </c>
      <c r="F106" s="47">
        <f t="shared" si="25"/>
        <v>0</v>
      </c>
      <c r="G106" s="64"/>
      <c r="H106" s="47">
        <f t="shared" si="21"/>
        <v>0</v>
      </c>
      <c r="I106" s="65"/>
      <c r="J106" s="151"/>
      <c r="K106" s="67"/>
      <c r="L106" s="64"/>
      <c r="M106" s="64"/>
      <c r="N106" s="64"/>
      <c r="O106" s="64"/>
      <c r="P106" s="117"/>
      <c r="Q106" s="67"/>
      <c r="R106" s="141"/>
    </row>
    <row r="107" spans="1:18">
      <c r="A107" s="233"/>
      <c r="B107" s="64" t="s">
        <v>306</v>
      </c>
      <c r="C107" s="19"/>
      <c r="D107" s="26" t="s">
        <v>54</v>
      </c>
      <c r="E107" s="29"/>
      <c r="F107" s="47">
        <f t="shared" si="25"/>
        <v>0</v>
      </c>
      <c r="G107" s="64"/>
      <c r="H107" s="47">
        <f t="shared" si="21"/>
        <v>0</v>
      </c>
      <c r="I107" s="65"/>
      <c r="J107" s="151"/>
      <c r="K107" s="67"/>
      <c r="L107" s="64"/>
      <c r="M107" s="64"/>
      <c r="N107" s="64"/>
      <c r="O107" s="64"/>
      <c r="P107" s="117"/>
      <c r="Q107" s="67"/>
      <c r="R107" s="12"/>
    </row>
    <row r="108" spans="1:18">
      <c r="A108" s="233"/>
      <c r="B108" s="64" t="s">
        <v>307</v>
      </c>
      <c r="C108" s="19"/>
      <c r="D108" s="28"/>
      <c r="E108" s="29" t="s">
        <v>54</v>
      </c>
      <c r="F108" s="47">
        <f t="shared" si="25"/>
        <v>0</v>
      </c>
      <c r="G108" s="64"/>
      <c r="H108" s="47">
        <f t="shared" si="21"/>
        <v>0</v>
      </c>
      <c r="I108" s="65"/>
      <c r="J108" s="151"/>
      <c r="K108" s="67"/>
      <c r="L108" s="64"/>
      <c r="M108" s="64"/>
      <c r="N108" s="64"/>
      <c r="O108" s="64"/>
      <c r="P108" s="117"/>
      <c r="Q108" s="67"/>
      <c r="R108" s="12"/>
    </row>
    <row r="109" spans="1:18">
      <c r="A109" s="233"/>
      <c r="B109" s="64" t="s">
        <v>308</v>
      </c>
      <c r="C109" s="19"/>
      <c r="D109" s="28"/>
      <c r="E109" s="38" t="s">
        <v>55</v>
      </c>
      <c r="F109" s="47">
        <f t="shared" si="25"/>
        <v>0</v>
      </c>
      <c r="G109" s="64"/>
      <c r="H109" s="47">
        <f t="shared" si="21"/>
        <v>0</v>
      </c>
      <c r="I109" s="65"/>
      <c r="J109" s="151"/>
      <c r="K109" s="67"/>
      <c r="L109" s="64"/>
      <c r="M109" s="64"/>
      <c r="N109" s="64"/>
      <c r="O109" s="64"/>
      <c r="P109" s="117"/>
      <c r="Q109" s="67"/>
      <c r="R109" s="12"/>
    </row>
    <row r="110" spans="1:18">
      <c r="A110" s="233"/>
      <c r="B110" s="64" t="s">
        <v>309</v>
      </c>
      <c r="C110" s="19"/>
      <c r="D110" s="26" t="s">
        <v>56</v>
      </c>
      <c r="E110" s="29"/>
      <c r="F110" s="47">
        <f t="shared" si="25"/>
        <v>0</v>
      </c>
      <c r="G110" s="64"/>
      <c r="H110" s="47">
        <f t="shared" si="21"/>
        <v>0</v>
      </c>
      <c r="I110" s="65"/>
      <c r="J110" s="151"/>
      <c r="K110" s="67"/>
      <c r="L110" s="64"/>
      <c r="M110" s="64"/>
      <c r="N110" s="64"/>
      <c r="O110" s="64"/>
      <c r="P110" s="117"/>
      <c r="Q110" s="67"/>
      <c r="R110" s="12"/>
    </row>
    <row r="111" spans="1:18">
      <c r="A111" s="233"/>
      <c r="B111" s="64" t="s">
        <v>263</v>
      </c>
      <c r="C111" s="19"/>
      <c r="D111" s="28"/>
      <c r="E111" s="29" t="s">
        <v>57</v>
      </c>
      <c r="F111" s="47">
        <f t="shared" si="25"/>
        <v>0</v>
      </c>
      <c r="G111" s="64"/>
      <c r="H111" s="47">
        <f t="shared" si="21"/>
        <v>0</v>
      </c>
      <c r="I111" s="65"/>
      <c r="J111" s="151"/>
      <c r="K111" s="67"/>
      <c r="L111" s="64"/>
      <c r="M111" s="64"/>
      <c r="N111" s="64"/>
      <c r="O111" s="64"/>
      <c r="P111" s="117"/>
      <c r="Q111" s="67"/>
      <c r="R111" s="12"/>
    </row>
    <row r="112" spans="1:18">
      <c r="A112" s="233"/>
      <c r="B112" s="64" t="s">
        <v>264</v>
      </c>
      <c r="C112" s="19" t="s">
        <v>8</v>
      </c>
      <c r="D112" s="28"/>
      <c r="E112" s="29" t="s">
        <v>58</v>
      </c>
      <c r="F112" s="47">
        <f t="shared" si="25"/>
        <v>0</v>
      </c>
      <c r="G112" s="64"/>
      <c r="H112" s="47">
        <f t="shared" si="21"/>
        <v>0</v>
      </c>
      <c r="I112" s="65"/>
      <c r="J112" s="151"/>
      <c r="K112" s="67"/>
      <c r="L112" s="64"/>
      <c r="M112" s="64"/>
      <c r="N112" s="64"/>
      <c r="O112" s="64"/>
      <c r="P112" s="117"/>
      <c r="Q112" s="67"/>
      <c r="R112" s="12"/>
    </row>
    <row r="113" spans="1:18">
      <c r="A113" s="233"/>
      <c r="B113" s="60"/>
      <c r="C113" s="19"/>
      <c r="D113" s="22"/>
      <c r="E113" s="23"/>
      <c r="F113" s="51">
        <f t="shared" si="25"/>
        <v>0</v>
      </c>
      <c r="G113" s="60"/>
      <c r="H113" s="51">
        <f t="shared" si="21"/>
        <v>0</v>
      </c>
      <c r="I113" s="61"/>
      <c r="J113" s="154"/>
      <c r="K113" s="63"/>
      <c r="L113" s="60"/>
      <c r="M113" s="60"/>
      <c r="N113" s="60"/>
      <c r="O113" s="60"/>
      <c r="P113" s="116"/>
      <c r="Q113" s="63"/>
      <c r="R113" s="9"/>
    </row>
    <row r="114" spans="1:18">
      <c r="A114" s="233"/>
      <c r="B114" s="76"/>
      <c r="C114" s="39"/>
      <c r="D114" s="242" t="s">
        <v>88</v>
      </c>
      <c r="E114" s="243"/>
      <c r="F114" s="76">
        <f t="shared" si="25"/>
        <v>0</v>
      </c>
      <c r="G114" s="76">
        <f>G104+G107+G110</f>
        <v>0</v>
      </c>
      <c r="H114" s="76">
        <f t="shared" si="21"/>
        <v>0</v>
      </c>
      <c r="I114" s="77">
        <f>SUM(I104,I107,I110)</f>
        <v>0</v>
      </c>
      <c r="J114" s="156">
        <f t="shared" ref="J114:N114" si="29">SUM(J104,J107,J110)</f>
        <v>0</v>
      </c>
      <c r="K114" s="79">
        <f t="shared" si="29"/>
        <v>0</v>
      </c>
      <c r="L114" s="79">
        <f t="shared" si="29"/>
        <v>0</v>
      </c>
      <c r="M114" s="79">
        <f t="shared" si="29"/>
        <v>0</v>
      </c>
      <c r="N114" s="79">
        <f t="shared" si="29"/>
        <v>0</v>
      </c>
      <c r="O114" s="76"/>
      <c r="P114" s="121"/>
      <c r="Q114" s="79"/>
      <c r="R114" s="10"/>
    </row>
    <row r="115" spans="1:18">
      <c r="A115" s="233"/>
      <c r="B115" s="47" t="s">
        <v>310</v>
      </c>
      <c r="C115" s="19"/>
      <c r="D115" s="37" t="s">
        <v>59</v>
      </c>
      <c r="E115" s="31"/>
      <c r="F115" s="43">
        <f t="shared" si="25"/>
        <v>3820</v>
      </c>
      <c r="G115" s="43">
        <f>SUM(G116+G117+G118)</f>
        <v>0</v>
      </c>
      <c r="H115" s="43">
        <f t="shared" si="21"/>
        <v>3820</v>
      </c>
      <c r="I115" s="80">
        <f>SUM(I116:I118)</f>
        <v>950</v>
      </c>
      <c r="J115" s="157">
        <f t="shared" ref="J115:Q115" si="30">SUM(J116:J118)</f>
        <v>760</v>
      </c>
      <c r="K115" s="81">
        <f t="shared" si="30"/>
        <v>2110</v>
      </c>
      <c r="L115" s="81">
        <f t="shared" si="30"/>
        <v>0</v>
      </c>
      <c r="M115" s="81">
        <f t="shared" si="30"/>
        <v>0</v>
      </c>
      <c r="N115" s="81">
        <f t="shared" si="30"/>
        <v>0</v>
      </c>
      <c r="O115" s="81">
        <f t="shared" si="30"/>
        <v>0</v>
      </c>
      <c r="P115" s="122">
        <f t="shared" si="30"/>
        <v>0</v>
      </c>
      <c r="Q115" s="81">
        <f t="shared" si="30"/>
        <v>0</v>
      </c>
      <c r="R115" s="7"/>
    </row>
    <row r="116" spans="1:18">
      <c r="A116" s="233"/>
      <c r="B116" s="64" t="s">
        <v>311</v>
      </c>
      <c r="C116" s="19" t="s">
        <v>20</v>
      </c>
      <c r="D116" s="28"/>
      <c r="E116" s="29" t="s">
        <v>60</v>
      </c>
      <c r="F116" s="47">
        <f t="shared" si="25"/>
        <v>0</v>
      </c>
      <c r="G116" s="64"/>
      <c r="H116" s="47">
        <f t="shared" si="21"/>
        <v>0</v>
      </c>
      <c r="I116" s="65"/>
      <c r="J116" s="151"/>
      <c r="K116" s="67"/>
      <c r="L116" s="64"/>
      <c r="M116" s="64"/>
      <c r="N116" s="64"/>
      <c r="O116" s="64"/>
      <c r="P116" s="117"/>
      <c r="Q116" s="67"/>
      <c r="R116" s="12"/>
    </row>
    <row r="117" spans="1:18">
      <c r="A117" s="233"/>
      <c r="B117" s="64" t="s">
        <v>267</v>
      </c>
      <c r="C117" s="40"/>
      <c r="D117" s="28"/>
      <c r="E117" s="29" t="s">
        <v>61</v>
      </c>
      <c r="F117" s="47">
        <f t="shared" si="25"/>
        <v>0</v>
      </c>
      <c r="G117" s="64"/>
      <c r="H117" s="47">
        <f t="shared" si="21"/>
        <v>0</v>
      </c>
      <c r="I117" s="65"/>
      <c r="J117" s="151"/>
      <c r="K117" s="67"/>
      <c r="L117" s="64"/>
      <c r="M117" s="64"/>
      <c r="N117" s="64"/>
      <c r="O117" s="64"/>
      <c r="P117" s="117"/>
      <c r="Q117" s="67"/>
      <c r="R117" s="143"/>
    </row>
    <row r="118" spans="1:18">
      <c r="A118" s="233"/>
      <c r="B118" s="64" t="s">
        <v>268</v>
      </c>
      <c r="C118" s="19"/>
      <c r="D118" s="28"/>
      <c r="E118" s="29" t="s">
        <v>89</v>
      </c>
      <c r="F118" s="47">
        <f t="shared" si="25"/>
        <v>3820</v>
      </c>
      <c r="G118" s="64"/>
      <c r="H118" s="47">
        <f t="shared" si="21"/>
        <v>3820</v>
      </c>
      <c r="I118" s="65">
        <v>950</v>
      </c>
      <c r="J118" s="151">
        <v>760</v>
      </c>
      <c r="K118" s="67">
        <v>2110</v>
      </c>
      <c r="L118" s="64"/>
      <c r="M118" s="64"/>
      <c r="N118" s="64"/>
      <c r="O118" s="64"/>
      <c r="P118" s="117"/>
      <c r="Q118" s="67"/>
      <c r="R118" s="141"/>
    </row>
    <row r="119" spans="1:18">
      <c r="A119" s="233"/>
      <c r="B119" s="64" t="s">
        <v>269</v>
      </c>
      <c r="C119" s="19"/>
      <c r="D119" s="26" t="s">
        <v>62</v>
      </c>
      <c r="E119" s="29"/>
      <c r="F119" s="47">
        <f t="shared" si="25"/>
        <v>0</v>
      </c>
      <c r="G119" s="64"/>
      <c r="H119" s="47">
        <f t="shared" si="21"/>
        <v>0</v>
      </c>
      <c r="I119" s="65"/>
      <c r="J119" s="151"/>
      <c r="K119" s="67"/>
      <c r="L119" s="64"/>
      <c r="M119" s="64"/>
      <c r="N119" s="64"/>
      <c r="O119" s="64"/>
      <c r="P119" s="117"/>
      <c r="Q119" s="67"/>
      <c r="R119" s="12"/>
    </row>
    <row r="120" spans="1:18">
      <c r="A120" s="233"/>
      <c r="B120" s="64"/>
      <c r="C120" s="19" t="s">
        <v>37</v>
      </c>
      <c r="D120" s="28"/>
      <c r="E120" s="29"/>
      <c r="F120" s="47">
        <f t="shared" si="25"/>
        <v>0</v>
      </c>
      <c r="G120" s="52"/>
      <c r="H120" s="47">
        <f t="shared" si="21"/>
        <v>0</v>
      </c>
      <c r="I120" s="53"/>
      <c r="J120" s="153"/>
      <c r="K120" s="55"/>
      <c r="L120" s="64"/>
      <c r="M120" s="64"/>
      <c r="N120" s="64"/>
      <c r="O120" s="64"/>
      <c r="P120" s="117"/>
      <c r="Q120" s="67"/>
      <c r="R120" s="9"/>
    </row>
    <row r="121" spans="1:18">
      <c r="A121" s="233"/>
      <c r="B121" s="79"/>
      <c r="C121" s="19"/>
      <c r="D121" s="242" t="s">
        <v>90</v>
      </c>
      <c r="E121" s="243"/>
      <c r="F121" s="82">
        <f t="shared" si="25"/>
        <v>3820</v>
      </c>
      <c r="G121" s="82">
        <f>G115+G119</f>
        <v>0</v>
      </c>
      <c r="H121" s="82">
        <f t="shared" si="21"/>
        <v>3820</v>
      </c>
      <c r="I121" s="77">
        <f>SUM(I115)</f>
        <v>950</v>
      </c>
      <c r="J121" s="156">
        <f t="shared" ref="J121:Q121" si="31">SUM(J115)</f>
        <v>760</v>
      </c>
      <c r="K121" s="79">
        <f t="shared" si="31"/>
        <v>2110</v>
      </c>
      <c r="L121" s="79">
        <f t="shared" si="31"/>
        <v>0</v>
      </c>
      <c r="M121" s="79">
        <f t="shared" si="31"/>
        <v>0</v>
      </c>
      <c r="N121" s="79">
        <f t="shared" si="31"/>
        <v>0</v>
      </c>
      <c r="O121" s="79">
        <f t="shared" si="31"/>
        <v>0</v>
      </c>
      <c r="P121" s="123">
        <f t="shared" si="31"/>
        <v>0</v>
      </c>
      <c r="Q121" s="79">
        <f t="shared" si="31"/>
        <v>0</v>
      </c>
      <c r="R121" s="10"/>
    </row>
    <row r="122" spans="1:18">
      <c r="A122" s="233"/>
      <c r="B122" s="76"/>
      <c r="C122" s="251" t="s">
        <v>91</v>
      </c>
      <c r="D122" s="252"/>
      <c r="E122" s="253"/>
      <c r="F122" s="76">
        <f t="shared" si="25"/>
        <v>-3820</v>
      </c>
      <c r="G122" s="76">
        <f>G114-G121</f>
        <v>0</v>
      </c>
      <c r="H122" s="76">
        <f t="shared" si="21"/>
        <v>-3820</v>
      </c>
      <c r="I122" s="156">
        <f>I114-I121</f>
        <v>-950</v>
      </c>
      <c r="J122" s="156">
        <f>J114-J121</f>
        <v>-760</v>
      </c>
      <c r="K122" s="79">
        <f>K114-K121</f>
        <v>-2110</v>
      </c>
      <c r="L122" s="76">
        <f t="shared" ref="L122:Q122" si="32">L114-L121</f>
        <v>0</v>
      </c>
      <c r="M122" s="76">
        <f t="shared" si="32"/>
        <v>0</v>
      </c>
      <c r="N122" s="76">
        <f t="shared" si="32"/>
        <v>0</v>
      </c>
      <c r="O122" s="76">
        <f t="shared" si="32"/>
        <v>0</v>
      </c>
      <c r="P122" s="121">
        <f t="shared" si="32"/>
        <v>0</v>
      </c>
      <c r="Q122" s="79">
        <f t="shared" si="32"/>
        <v>0</v>
      </c>
      <c r="R122" s="10"/>
    </row>
    <row r="123" spans="1:18">
      <c r="A123" s="233">
        <v>5</v>
      </c>
      <c r="B123" s="64" t="s">
        <v>312</v>
      </c>
      <c r="C123" s="19"/>
      <c r="D123" s="37" t="s">
        <v>63</v>
      </c>
      <c r="E123" s="21"/>
      <c r="F123" s="47">
        <f t="shared" si="25"/>
        <v>0</v>
      </c>
      <c r="G123" s="47"/>
      <c r="H123" s="47">
        <f t="shared" si="21"/>
        <v>0</v>
      </c>
      <c r="I123" s="48"/>
      <c r="J123" s="110"/>
      <c r="K123" s="50"/>
      <c r="L123" s="47"/>
      <c r="M123" s="47"/>
      <c r="N123" s="47"/>
      <c r="O123" s="47"/>
      <c r="P123" s="113"/>
      <c r="Q123" s="50"/>
      <c r="R123" s="11"/>
    </row>
    <row r="124" spans="1:18">
      <c r="A124" s="233"/>
      <c r="B124" s="64" t="s">
        <v>313</v>
      </c>
      <c r="C124" s="19"/>
      <c r="D124" s="20"/>
      <c r="E124" s="21" t="s">
        <v>64</v>
      </c>
      <c r="F124" s="47">
        <f t="shared" si="25"/>
        <v>0</v>
      </c>
      <c r="G124" s="47"/>
      <c r="H124" s="47">
        <f t="shared" si="21"/>
        <v>0</v>
      </c>
      <c r="I124" s="48"/>
      <c r="J124" s="110"/>
      <c r="K124" s="50"/>
      <c r="L124" s="47"/>
      <c r="M124" s="47"/>
      <c r="N124" s="47"/>
      <c r="O124" s="47"/>
      <c r="P124" s="113"/>
      <c r="Q124" s="50"/>
      <c r="R124" s="12"/>
    </row>
    <row r="125" spans="1:18">
      <c r="A125" s="233"/>
      <c r="B125" s="64" t="s">
        <v>314</v>
      </c>
      <c r="C125" s="19" t="s">
        <v>3</v>
      </c>
      <c r="D125" s="20"/>
      <c r="E125" s="21" t="s">
        <v>65</v>
      </c>
      <c r="F125" s="47">
        <f t="shared" si="25"/>
        <v>0</v>
      </c>
      <c r="G125" s="47"/>
      <c r="H125" s="47">
        <f t="shared" si="21"/>
        <v>0</v>
      </c>
      <c r="I125" s="48"/>
      <c r="J125" s="110"/>
      <c r="K125" s="50"/>
      <c r="L125" s="47"/>
      <c r="M125" s="47"/>
      <c r="N125" s="47"/>
      <c r="O125" s="47"/>
      <c r="P125" s="113"/>
      <c r="Q125" s="50"/>
      <c r="R125" s="12"/>
    </row>
    <row r="126" spans="1:18">
      <c r="A126" s="233"/>
      <c r="B126" s="64" t="s">
        <v>306</v>
      </c>
      <c r="C126" s="19"/>
      <c r="D126" s="37" t="s">
        <v>66</v>
      </c>
      <c r="E126" s="21"/>
      <c r="F126" s="47">
        <f t="shared" si="25"/>
        <v>0</v>
      </c>
      <c r="G126" s="47"/>
      <c r="H126" s="47">
        <f t="shared" si="21"/>
        <v>0</v>
      </c>
      <c r="I126" s="48"/>
      <c r="J126" s="110"/>
      <c r="K126" s="50"/>
      <c r="L126" s="47"/>
      <c r="M126" s="47"/>
      <c r="N126" s="47"/>
      <c r="O126" s="47"/>
      <c r="P126" s="113"/>
      <c r="Q126" s="50"/>
      <c r="R126" s="12"/>
    </row>
    <row r="127" spans="1:18">
      <c r="A127" s="233"/>
      <c r="B127" s="64" t="s">
        <v>307</v>
      </c>
      <c r="C127" s="19"/>
      <c r="D127" s="20"/>
      <c r="E127" s="21" t="s">
        <v>66</v>
      </c>
      <c r="F127" s="47">
        <f t="shared" si="25"/>
        <v>0</v>
      </c>
      <c r="G127" s="47"/>
      <c r="H127" s="47">
        <f t="shared" si="21"/>
        <v>0</v>
      </c>
      <c r="I127" s="48"/>
      <c r="J127" s="110"/>
      <c r="K127" s="50"/>
      <c r="L127" s="47"/>
      <c r="M127" s="47"/>
      <c r="N127" s="47"/>
      <c r="O127" s="47"/>
      <c r="P127" s="113"/>
      <c r="Q127" s="50"/>
      <c r="R127" s="12"/>
    </row>
    <row r="128" spans="1:18">
      <c r="A128" s="233"/>
      <c r="B128" s="64" t="s">
        <v>308</v>
      </c>
      <c r="C128" s="19"/>
      <c r="D128" s="37" t="s">
        <v>67</v>
      </c>
      <c r="E128" s="21"/>
      <c r="F128" s="47">
        <f t="shared" si="25"/>
        <v>0</v>
      </c>
      <c r="G128" s="47"/>
      <c r="H128" s="47">
        <f t="shared" si="21"/>
        <v>0</v>
      </c>
      <c r="I128" s="48"/>
      <c r="J128" s="110"/>
      <c r="K128" s="50"/>
      <c r="L128" s="47"/>
      <c r="M128" s="47"/>
      <c r="N128" s="47"/>
      <c r="O128" s="47"/>
      <c r="P128" s="113"/>
      <c r="Q128" s="50"/>
      <c r="R128" s="12"/>
    </row>
    <row r="129" spans="1:18">
      <c r="A129" s="233"/>
      <c r="B129" s="64" t="s">
        <v>309</v>
      </c>
      <c r="C129" s="19"/>
      <c r="D129" s="20"/>
      <c r="E129" s="41" t="s">
        <v>67</v>
      </c>
      <c r="F129" s="47">
        <f t="shared" si="25"/>
        <v>0</v>
      </c>
      <c r="G129" s="47"/>
      <c r="H129" s="47">
        <f t="shared" si="21"/>
        <v>0</v>
      </c>
      <c r="I129" s="48"/>
      <c r="J129" s="110"/>
      <c r="K129" s="50"/>
      <c r="L129" s="47"/>
      <c r="M129" s="47"/>
      <c r="N129" s="47"/>
      <c r="O129" s="47"/>
      <c r="P129" s="113"/>
      <c r="Q129" s="50"/>
      <c r="R129" s="12"/>
    </row>
    <row r="130" spans="1:18">
      <c r="A130" s="233"/>
      <c r="B130" s="64" t="s">
        <v>263</v>
      </c>
      <c r="C130" s="19"/>
      <c r="D130" s="37" t="s">
        <v>68</v>
      </c>
      <c r="E130" s="31"/>
      <c r="F130" s="43">
        <f t="shared" si="25"/>
        <v>500</v>
      </c>
      <c r="G130" s="43"/>
      <c r="H130" s="43">
        <f t="shared" si="21"/>
        <v>500</v>
      </c>
      <c r="I130" s="44"/>
      <c r="J130" s="150"/>
      <c r="K130" s="46">
        <f>SUM(K131)</f>
        <v>500</v>
      </c>
      <c r="L130" s="47"/>
      <c r="M130" s="47"/>
      <c r="N130" s="47"/>
      <c r="O130" s="47"/>
      <c r="P130" s="113"/>
      <c r="Q130" s="50"/>
      <c r="R130" s="12"/>
    </row>
    <row r="131" spans="1:18">
      <c r="A131" s="233"/>
      <c r="B131" s="64" t="s">
        <v>315</v>
      </c>
      <c r="C131" s="19"/>
      <c r="D131" s="20"/>
      <c r="E131" s="21" t="s">
        <v>92</v>
      </c>
      <c r="F131" s="47">
        <f t="shared" si="25"/>
        <v>500</v>
      </c>
      <c r="G131" s="47"/>
      <c r="H131" s="47">
        <f t="shared" si="21"/>
        <v>500</v>
      </c>
      <c r="I131" s="48"/>
      <c r="J131" s="110"/>
      <c r="K131" s="50">
        <v>500</v>
      </c>
      <c r="L131" s="47"/>
      <c r="M131" s="47"/>
      <c r="N131" s="47"/>
      <c r="O131" s="47"/>
      <c r="P131" s="113"/>
      <c r="Q131" s="50"/>
      <c r="R131" s="12"/>
    </row>
    <row r="132" spans="1:18">
      <c r="A132" s="233"/>
      <c r="B132" s="47" t="s">
        <v>316</v>
      </c>
      <c r="C132" s="19"/>
      <c r="D132" s="37" t="s">
        <v>69</v>
      </c>
      <c r="E132" s="21"/>
      <c r="F132" s="47">
        <f t="shared" si="25"/>
        <v>0</v>
      </c>
      <c r="G132" s="47"/>
      <c r="H132" s="47">
        <f t="shared" si="21"/>
        <v>0</v>
      </c>
      <c r="I132" s="48"/>
      <c r="J132" s="110"/>
      <c r="K132" s="50"/>
      <c r="L132" s="47"/>
      <c r="M132" s="47"/>
      <c r="N132" s="47"/>
      <c r="O132" s="47"/>
      <c r="P132" s="113"/>
      <c r="Q132" s="50"/>
      <c r="R132" s="12"/>
    </row>
    <row r="133" spans="1:18">
      <c r="A133" s="233"/>
      <c r="B133" s="47" t="s">
        <v>317</v>
      </c>
      <c r="C133" s="19" t="s">
        <v>8</v>
      </c>
      <c r="D133" s="20"/>
      <c r="E133" s="21" t="s">
        <v>70</v>
      </c>
      <c r="F133" s="47">
        <f t="shared" si="25"/>
        <v>0</v>
      </c>
      <c r="G133" s="47"/>
      <c r="H133" s="47">
        <f t="shared" si="21"/>
        <v>0</v>
      </c>
      <c r="I133" s="48"/>
      <c r="J133" s="110"/>
      <c r="K133" s="50"/>
      <c r="L133" s="47"/>
      <c r="M133" s="47"/>
      <c r="N133" s="47"/>
      <c r="O133" s="47"/>
      <c r="P133" s="113"/>
      <c r="Q133" s="50"/>
      <c r="R133" s="12"/>
    </row>
    <row r="134" spans="1:18" ht="14.25" customHeight="1">
      <c r="A134" s="233"/>
      <c r="B134" s="52"/>
      <c r="C134" s="19"/>
      <c r="D134" s="32"/>
      <c r="E134" s="33"/>
      <c r="F134" s="51">
        <f t="shared" si="25"/>
        <v>0</v>
      </c>
      <c r="G134" s="52"/>
      <c r="H134" s="51">
        <f t="shared" si="21"/>
        <v>0</v>
      </c>
      <c r="I134" s="53"/>
      <c r="J134" s="153"/>
      <c r="K134" s="55"/>
      <c r="L134" s="52"/>
      <c r="M134" s="52"/>
      <c r="N134" s="52"/>
      <c r="O134" s="52"/>
      <c r="P134" s="114"/>
      <c r="Q134" s="55"/>
      <c r="R134" s="9"/>
    </row>
    <row r="135" spans="1:18">
      <c r="A135" s="233"/>
      <c r="B135" s="76"/>
      <c r="C135" s="39"/>
      <c r="D135" s="242" t="s">
        <v>93</v>
      </c>
      <c r="E135" s="243"/>
      <c r="F135" s="76">
        <f t="shared" si="25"/>
        <v>500</v>
      </c>
      <c r="G135" s="76">
        <f>G123+G126+G128+G130+G132</f>
        <v>0</v>
      </c>
      <c r="H135" s="76">
        <f t="shared" si="21"/>
        <v>500</v>
      </c>
      <c r="I135" s="77"/>
      <c r="J135" s="156">
        <f>J123+J126+J128+J130+J132</f>
        <v>0</v>
      </c>
      <c r="K135" s="79">
        <f>SUM(K130)</f>
        <v>500</v>
      </c>
      <c r="L135" s="76"/>
      <c r="M135" s="76"/>
      <c r="N135" s="76"/>
      <c r="O135" s="76"/>
      <c r="P135" s="121"/>
      <c r="Q135" s="79"/>
      <c r="R135" s="10"/>
    </row>
    <row r="136" spans="1:18">
      <c r="A136" s="233"/>
      <c r="B136" s="64" t="s">
        <v>318</v>
      </c>
      <c r="C136" s="19"/>
      <c r="D136" s="37" t="s">
        <v>71</v>
      </c>
      <c r="E136" s="21"/>
      <c r="F136" s="43">
        <f t="shared" si="25"/>
        <v>1080</v>
      </c>
      <c r="G136" s="43">
        <f>SUM(G137:G138)</f>
        <v>0</v>
      </c>
      <c r="H136" s="43">
        <f t="shared" si="21"/>
        <v>1080</v>
      </c>
      <c r="I136" s="44">
        <f>SUM(I137:I138)</f>
        <v>270</v>
      </c>
      <c r="J136" s="150">
        <f>SUM(J137:J138)</f>
        <v>220</v>
      </c>
      <c r="K136" s="150">
        <f>SUM(K137:K138)</f>
        <v>590</v>
      </c>
      <c r="L136" s="47"/>
      <c r="M136" s="47"/>
      <c r="N136" s="47"/>
      <c r="O136" s="47"/>
      <c r="P136" s="113"/>
      <c r="Q136" s="50"/>
      <c r="R136" s="11"/>
    </row>
    <row r="137" spans="1:18">
      <c r="A137" s="233"/>
      <c r="B137" s="64" t="s">
        <v>319</v>
      </c>
      <c r="C137" s="19"/>
      <c r="D137" s="20"/>
      <c r="E137" s="41" t="s">
        <v>72</v>
      </c>
      <c r="F137" s="47">
        <f t="shared" si="25"/>
        <v>1080</v>
      </c>
      <c r="G137" s="47"/>
      <c r="H137" s="47">
        <f t="shared" si="21"/>
        <v>1080</v>
      </c>
      <c r="I137" s="48">
        <v>270</v>
      </c>
      <c r="J137" s="110">
        <v>220</v>
      </c>
      <c r="K137" s="50">
        <v>590</v>
      </c>
      <c r="L137" s="47"/>
      <c r="M137" s="47"/>
      <c r="N137" s="47"/>
      <c r="O137" s="47"/>
      <c r="P137" s="113"/>
      <c r="Q137" s="50"/>
      <c r="R137" s="12"/>
    </row>
    <row r="138" spans="1:18">
      <c r="A138" s="233"/>
      <c r="B138" s="64" t="s">
        <v>320</v>
      </c>
      <c r="C138" s="19"/>
      <c r="D138" s="20"/>
      <c r="E138" s="41" t="s">
        <v>73</v>
      </c>
      <c r="F138" s="47">
        <f t="shared" si="25"/>
        <v>0</v>
      </c>
      <c r="G138" s="47"/>
      <c r="H138" s="47">
        <f t="shared" si="21"/>
        <v>0</v>
      </c>
      <c r="I138" s="48"/>
      <c r="J138" s="110"/>
      <c r="K138" s="50"/>
      <c r="L138" s="47"/>
      <c r="M138" s="47"/>
      <c r="N138" s="47"/>
      <c r="O138" s="47"/>
      <c r="P138" s="113"/>
      <c r="Q138" s="50"/>
      <c r="R138" s="12"/>
    </row>
    <row r="139" spans="1:18">
      <c r="A139" s="233"/>
      <c r="B139" s="64" t="s">
        <v>321</v>
      </c>
      <c r="C139" s="19" t="s">
        <v>20</v>
      </c>
      <c r="D139" s="37" t="s">
        <v>74</v>
      </c>
      <c r="E139" s="21"/>
      <c r="F139" s="47">
        <f t="shared" si="25"/>
        <v>0</v>
      </c>
      <c r="G139" s="47"/>
      <c r="H139" s="47">
        <f t="shared" si="21"/>
        <v>0</v>
      </c>
      <c r="I139" s="48"/>
      <c r="J139" s="110"/>
      <c r="K139" s="50"/>
      <c r="L139" s="47"/>
      <c r="M139" s="47"/>
      <c r="N139" s="47"/>
      <c r="O139" s="47"/>
      <c r="P139" s="113"/>
      <c r="Q139" s="50"/>
      <c r="R139" s="12"/>
    </row>
    <row r="140" spans="1:18">
      <c r="A140" s="233"/>
      <c r="B140" s="64" t="s">
        <v>271</v>
      </c>
      <c r="C140" s="19"/>
      <c r="D140" s="20"/>
      <c r="E140" s="21" t="s">
        <v>74</v>
      </c>
      <c r="F140" s="47">
        <f t="shared" si="25"/>
        <v>0</v>
      </c>
      <c r="G140" s="47"/>
      <c r="H140" s="47">
        <f t="shared" si="21"/>
        <v>0</v>
      </c>
      <c r="I140" s="48"/>
      <c r="J140" s="110"/>
      <c r="K140" s="50"/>
      <c r="L140" s="47"/>
      <c r="M140" s="47"/>
      <c r="N140" s="47"/>
      <c r="O140" s="47"/>
      <c r="P140" s="113"/>
      <c r="Q140" s="50"/>
      <c r="R140" s="12"/>
    </row>
    <row r="141" spans="1:18">
      <c r="A141" s="233"/>
      <c r="B141" s="64" t="s">
        <v>272</v>
      </c>
      <c r="C141" s="19"/>
      <c r="D141" s="37" t="s">
        <v>75</v>
      </c>
      <c r="E141" s="31"/>
      <c r="F141" s="43">
        <f t="shared" si="25"/>
        <v>7000</v>
      </c>
      <c r="G141" s="43"/>
      <c r="H141" s="43">
        <f t="shared" si="21"/>
        <v>3000</v>
      </c>
      <c r="I141" s="44">
        <f>SUM(I142:I143)</f>
        <v>1000</v>
      </c>
      <c r="J141" s="199">
        <f>SUM(J142:J143)</f>
        <v>0</v>
      </c>
      <c r="K141" s="71">
        <f>SUM(K142:K143)</f>
        <v>2000</v>
      </c>
      <c r="L141" s="68">
        <f t="shared" ref="L141:Q141" si="33">SUM(L142:L143)</f>
        <v>2000</v>
      </c>
      <c r="M141" s="68">
        <f t="shared" si="33"/>
        <v>0</v>
      </c>
      <c r="N141" s="68">
        <f t="shared" si="33"/>
        <v>0</v>
      </c>
      <c r="O141" s="68">
        <f t="shared" si="33"/>
        <v>2000</v>
      </c>
      <c r="P141" s="118">
        <f t="shared" si="33"/>
        <v>2000</v>
      </c>
      <c r="Q141" s="71">
        <f t="shared" si="33"/>
        <v>0</v>
      </c>
      <c r="R141" s="12"/>
    </row>
    <row r="142" spans="1:18">
      <c r="A142" s="233"/>
      <c r="B142" s="64" t="s">
        <v>273</v>
      </c>
      <c r="C142" s="19"/>
      <c r="D142" s="37"/>
      <c r="E142" s="41" t="s">
        <v>144</v>
      </c>
      <c r="F142" s="47">
        <f t="shared" si="25"/>
        <v>7000</v>
      </c>
      <c r="G142" s="43"/>
      <c r="H142" s="47">
        <f t="shared" si="21"/>
        <v>3000</v>
      </c>
      <c r="I142" s="48">
        <v>1000</v>
      </c>
      <c r="J142" s="111"/>
      <c r="K142" s="50">
        <v>2000</v>
      </c>
      <c r="L142" s="47">
        <v>2000</v>
      </c>
      <c r="M142" s="47"/>
      <c r="N142" s="47"/>
      <c r="O142" s="64">
        <f t="shared" ref="O142:O143" si="34">SUM(P142:Q142)</f>
        <v>2000</v>
      </c>
      <c r="P142" s="111">
        <v>2000</v>
      </c>
      <c r="Q142" s="50"/>
      <c r="R142" s="12"/>
    </row>
    <row r="143" spans="1:18">
      <c r="A143" s="233"/>
      <c r="B143" s="64" t="s">
        <v>274</v>
      </c>
      <c r="C143" s="19"/>
      <c r="D143" s="20"/>
      <c r="E143" s="41" t="s">
        <v>147</v>
      </c>
      <c r="F143" s="47">
        <f t="shared" si="25"/>
        <v>0</v>
      </c>
      <c r="G143" s="47"/>
      <c r="H143" s="47">
        <f t="shared" si="21"/>
        <v>0</v>
      </c>
      <c r="I143" s="48"/>
      <c r="J143" s="110"/>
      <c r="K143" s="50"/>
      <c r="L143" s="47"/>
      <c r="M143" s="47"/>
      <c r="N143" s="47"/>
      <c r="O143" s="64">
        <f t="shared" si="34"/>
        <v>0</v>
      </c>
      <c r="P143" s="113"/>
      <c r="Q143" s="50"/>
      <c r="R143" s="12"/>
    </row>
    <row r="144" spans="1:18">
      <c r="A144" s="233"/>
      <c r="B144" s="52" t="s">
        <v>275</v>
      </c>
      <c r="C144" s="19"/>
      <c r="D144" s="20"/>
      <c r="E144" s="41" t="s">
        <v>153</v>
      </c>
      <c r="F144" s="47">
        <f t="shared" si="25"/>
        <v>0</v>
      </c>
      <c r="G144" s="47"/>
      <c r="H144" s="47">
        <f t="shared" si="21"/>
        <v>0</v>
      </c>
      <c r="I144" s="48"/>
      <c r="J144" s="110"/>
      <c r="K144" s="50"/>
      <c r="L144" s="47"/>
      <c r="M144" s="47"/>
      <c r="N144" s="47"/>
      <c r="O144" s="47"/>
      <c r="P144" s="113"/>
      <c r="Q144" s="67"/>
      <c r="R144" s="12"/>
    </row>
    <row r="145" spans="1:18">
      <c r="A145" s="233"/>
      <c r="B145" s="52" t="s">
        <v>276</v>
      </c>
      <c r="C145" s="19"/>
      <c r="D145" s="20"/>
      <c r="E145" s="41" t="s">
        <v>154</v>
      </c>
      <c r="F145" s="47">
        <f t="shared" si="25"/>
        <v>0</v>
      </c>
      <c r="G145" s="47"/>
      <c r="H145" s="47">
        <f t="shared" si="21"/>
        <v>0</v>
      </c>
      <c r="I145" s="48"/>
      <c r="J145" s="110"/>
      <c r="K145" s="50"/>
      <c r="L145" s="47"/>
      <c r="M145" s="47"/>
      <c r="N145" s="47"/>
      <c r="O145" s="47"/>
      <c r="P145" s="113"/>
      <c r="Q145" s="50"/>
      <c r="R145" s="12"/>
    </row>
    <row r="146" spans="1:18">
      <c r="A146" s="233"/>
      <c r="B146" s="52" t="s">
        <v>277</v>
      </c>
      <c r="C146" s="19"/>
      <c r="D146" s="20"/>
      <c r="E146" s="41" t="s">
        <v>155</v>
      </c>
      <c r="F146" s="47">
        <f t="shared" si="25"/>
        <v>0</v>
      </c>
      <c r="G146" s="47"/>
      <c r="H146" s="47">
        <f t="shared" si="21"/>
        <v>0</v>
      </c>
      <c r="I146" s="48"/>
      <c r="J146" s="110"/>
      <c r="K146" s="50"/>
      <c r="L146" s="47"/>
      <c r="M146" s="47"/>
      <c r="N146" s="47"/>
      <c r="O146" s="47"/>
      <c r="P146" s="113"/>
      <c r="Q146" s="50"/>
      <c r="R146" s="12"/>
    </row>
    <row r="147" spans="1:18">
      <c r="A147" s="233"/>
      <c r="B147" s="64" t="s">
        <v>278</v>
      </c>
      <c r="C147" s="19"/>
      <c r="D147" s="20"/>
      <c r="E147" s="41" t="s">
        <v>156</v>
      </c>
      <c r="F147" s="47">
        <f t="shared" si="25"/>
        <v>0</v>
      </c>
      <c r="G147" s="47"/>
      <c r="H147" s="47">
        <f t="shared" si="21"/>
        <v>0</v>
      </c>
      <c r="I147" s="48"/>
      <c r="J147" s="110"/>
      <c r="K147" s="50"/>
      <c r="L147" s="47"/>
      <c r="M147" s="47"/>
      <c r="N147" s="47"/>
      <c r="O147" s="47"/>
      <c r="P147" s="113"/>
      <c r="Q147" s="50"/>
      <c r="R147" s="12"/>
    </row>
    <row r="148" spans="1:18">
      <c r="A148" s="233"/>
      <c r="B148" s="47" t="s">
        <v>279</v>
      </c>
      <c r="C148" s="19"/>
      <c r="D148" s="37" t="s">
        <v>76</v>
      </c>
      <c r="E148" s="21"/>
      <c r="F148" s="47">
        <f t="shared" si="25"/>
        <v>0</v>
      </c>
      <c r="G148" s="47"/>
      <c r="H148" s="47">
        <f t="shared" si="21"/>
        <v>0</v>
      </c>
      <c r="I148" s="48"/>
      <c r="J148" s="110"/>
      <c r="K148" s="50"/>
      <c r="L148" s="47"/>
      <c r="M148" s="47"/>
      <c r="N148" s="47"/>
      <c r="O148" s="47"/>
      <c r="P148" s="113"/>
      <c r="Q148" s="50"/>
      <c r="R148" s="12"/>
    </row>
    <row r="149" spans="1:18">
      <c r="A149" s="233"/>
      <c r="B149" s="64" t="s">
        <v>322</v>
      </c>
      <c r="C149" s="19"/>
      <c r="D149" s="20"/>
      <c r="E149" s="21" t="s">
        <v>77</v>
      </c>
      <c r="F149" s="47">
        <f t="shared" si="25"/>
        <v>0</v>
      </c>
      <c r="G149" s="47"/>
      <c r="H149" s="47">
        <f t="shared" si="21"/>
        <v>0</v>
      </c>
      <c r="I149" s="48"/>
      <c r="J149" s="110"/>
      <c r="K149" s="50"/>
      <c r="L149" s="47"/>
      <c r="M149" s="47"/>
      <c r="N149" s="47"/>
      <c r="O149" s="47"/>
      <c r="P149" s="113"/>
      <c r="Q149" s="50"/>
      <c r="R149" s="12"/>
    </row>
    <row r="150" spans="1:18">
      <c r="A150" s="233"/>
      <c r="B150" s="64" t="s">
        <v>323</v>
      </c>
      <c r="C150" s="19"/>
      <c r="D150" s="244" t="s">
        <v>78</v>
      </c>
      <c r="E150" s="245"/>
      <c r="F150" s="47">
        <f t="shared" si="25"/>
        <v>0</v>
      </c>
      <c r="G150" s="64"/>
      <c r="H150" s="47">
        <f t="shared" si="21"/>
        <v>0</v>
      </c>
      <c r="I150" s="65"/>
      <c r="J150" s="151"/>
      <c r="K150" s="67"/>
      <c r="L150" s="64"/>
      <c r="M150" s="64"/>
      <c r="N150" s="64"/>
      <c r="O150" s="64"/>
      <c r="P150" s="117"/>
      <c r="Q150" s="67"/>
      <c r="R150" s="12"/>
    </row>
    <row r="151" spans="1:18">
      <c r="A151" s="233"/>
      <c r="B151" s="64" t="s">
        <v>324</v>
      </c>
      <c r="C151" s="19"/>
      <c r="D151" s="28"/>
      <c r="E151" s="29" t="s">
        <v>79</v>
      </c>
      <c r="F151" s="47">
        <f t="shared" si="25"/>
        <v>0</v>
      </c>
      <c r="G151" s="64"/>
      <c r="H151" s="47">
        <f t="shared" si="21"/>
        <v>0</v>
      </c>
      <c r="I151" s="65"/>
      <c r="J151" s="151"/>
      <c r="K151" s="67"/>
      <c r="L151" s="64"/>
      <c r="M151" s="64"/>
      <c r="N151" s="64"/>
      <c r="O151" s="64"/>
      <c r="P151" s="117"/>
      <c r="Q151" s="67"/>
      <c r="R151" s="12"/>
    </row>
    <row r="152" spans="1:18">
      <c r="A152" s="233"/>
      <c r="B152" s="64" t="s">
        <v>325</v>
      </c>
      <c r="C152" s="19"/>
      <c r="D152" s="28"/>
      <c r="E152" s="29" t="s">
        <v>80</v>
      </c>
      <c r="F152" s="47">
        <f t="shared" si="25"/>
        <v>0</v>
      </c>
      <c r="G152" s="64"/>
      <c r="H152" s="47">
        <f t="shared" si="21"/>
        <v>0</v>
      </c>
      <c r="I152" s="65"/>
      <c r="J152" s="151"/>
      <c r="K152" s="67"/>
      <c r="L152" s="64"/>
      <c r="M152" s="64"/>
      <c r="N152" s="64"/>
      <c r="O152" s="64"/>
      <c r="P152" s="117"/>
      <c r="Q152" s="67"/>
      <c r="R152" s="12"/>
    </row>
    <row r="153" spans="1:18">
      <c r="A153" s="233"/>
      <c r="B153" s="64" t="s">
        <v>326</v>
      </c>
      <c r="C153" s="19" t="s">
        <v>37</v>
      </c>
      <c r="D153" s="28"/>
      <c r="E153" s="29" t="s">
        <v>81</v>
      </c>
      <c r="F153" s="47">
        <f t="shared" si="25"/>
        <v>0</v>
      </c>
      <c r="G153" s="64"/>
      <c r="H153" s="47">
        <f t="shared" ref="H153:H159" si="35">SUM(I153:K153)</f>
        <v>0</v>
      </c>
      <c r="I153" s="65"/>
      <c r="J153" s="151"/>
      <c r="K153" s="67"/>
      <c r="L153" s="64"/>
      <c r="M153" s="64"/>
      <c r="N153" s="64"/>
      <c r="O153" s="64"/>
      <c r="P153" s="117"/>
      <c r="Q153" s="67"/>
      <c r="R153" s="12"/>
    </row>
    <row r="154" spans="1:18">
      <c r="A154" s="233"/>
      <c r="B154" s="64" t="s">
        <v>327</v>
      </c>
      <c r="C154" s="19"/>
      <c r="D154" s="28"/>
      <c r="E154" s="29" t="s">
        <v>82</v>
      </c>
      <c r="F154" s="47">
        <f t="shared" si="25"/>
        <v>0</v>
      </c>
      <c r="G154" s="64"/>
      <c r="H154" s="47">
        <f t="shared" si="35"/>
        <v>0</v>
      </c>
      <c r="I154" s="65"/>
      <c r="J154" s="151"/>
      <c r="K154" s="67"/>
      <c r="L154" s="64"/>
      <c r="M154" s="64"/>
      <c r="N154" s="64"/>
      <c r="O154" s="64"/>
      <c r="P154" s="117"/>
      <c r="Q154" s="67"/>
      <c r="R154" s="12"/>
    </row>
    <row r="155" spans="1:18">
      <c r="A155" s="233"/>
      <c r="B155" s="52"/>
      <c r="C155" s="19"/>
      <c r="D155" s="22"/>
      <c r="E155" s="23"/>
      <c r="F155" s="51">
        <f t="shared" si="25"/>
        <v>0</v>
      </c>
      <c r="G155" s="52"/>
      <c r="H155" s="51">
        <f t="shared" si="35"/>
        <v>0</v>
      </c>
      <c r="I155" s="53"/>
      <c r="J155" s="153"/>
      <c r="K155" s="55"/>
      <c r="L155" s="52"/>
      <c r="M155" s="52"/>
      <c r="N155" s="60"/>
      <c r="O155" s="60"/>
      <c r="P155" s="116"/>
      <c r="Q155" s="63"/>
      <c r="R155" s="9"/>
    </row>
    <row r="156" spans="1:18" s="5" customFormat="1">
      <c r="A156" s="233"/>
      <c r="B156" s="59"/>
      <c r="C156" s="24"/>
      <c r="D156" s="246" t="s">
        <v>94</v>
      </c>
      <c r="E156" s="247"/>
      <c r="F156" s="56">
        <f t="shared" si="25"/>
        <v>8080</v>
      </c>
      <c r="G156" s="56">
        <f>G136+G139+G141+G148+G150</f>
        <v>0</v>
      </c>
      <c r="H156" s="56">
        <f t="shared" si="35"/>
        <v>4080</v>
      </c>
      <c r="I156" s="57">
        <f>I136+I139+I141+I148+I150</f>
        <v>1270</v>
      </c>
      <c r="J156" s="58">
        <f>J136+J139+J141+J148+J150</f>
        <v>220</v>
      </c>
      <c r="K156" s="158">
        <f>K136+K139+K141+K148+K150</f>
        <v>2590</v>
      </c>
      <c r="L156" s="59">
        <f t="shared" ref="L156:O156" si="36">L136+L139+L141+L148+L150</f>
        <v>2000</v>
      </c>
      <c r="M156" s="59">
        <f t="shared" si="36"/>
        <v>0</v>
      </c>
      <c r="N156" s="59">
        <f t="shared" si="36"/>
        <v>0</v>
      </c>
      <c r="O156" s="59">
        <f t="shared" si="36"/>
        <v>2000</v>
      </c>
      <c r="P156" s="57">
        <f>P136+P139+P141+P148+P150</f>
        <v>2000</v>
      </c>
      <c r="Q156" s="158">
        <f t="shared" ref="Q156" si="37">Q136+Q139+Q141+Q148+Q150</f>
        <v>0</v>
      </c>
      <c r="R156" s="14"/>
    </row>
    <row r="157" spans="1:18" s="5" customFormat="1">
      <c r="A157" s="127"/>
      <c r="B157" s="129"/>
      <c r="C157" s="240" t="s">
        <v>95</v>
      </c>
      <c r="D157" s="250"/>
      <c r="E157" s="241"/>
      <c r="F157" s="16">
        <f t="shared" si="25"/>
        <v>-7580</v>
      </c>
      <c r="G157" s="16">
        <f>G135-G156</f>
        <v>0</v>
      </c>
      <c r="H157" s="16">
        <f t="shared" si="35"/>
        <v>-3580</v>
      </c>
      <c r="I157" s="159">
        <f>I135-I156</f>
        <v>-1270</v>
      </c>
      <c r="J157" s="73">
        <f>J135-J156</f>
        <v>-220</v>
      </c>
      <c r="K157" s="130">
        <f>K135-K156</f>
        <v>-2090</v>
      </c>
      <c r="L157" s="72">
        <f t="shared" ref="L157:O157" si="38">L135-L156</f>
        <v>-2000</v>
      </c>
      <c r="M157" s="72">
        <f t="shared" si="38"/>
        <v>0</v>
      </c>
      <c r="N157" s="72">
        <f t="shared" si="38"/>
        <v>0</v>
      </c>
      <c r="O157" s="72">
        <f t="shared" si="38"/>
        <v>-2000</v>
      </c>
      <c r="P157" s="159">
        <f>P135-P156</f>
        <v>-2000</v>
      </c>
      <c r="Q157" s="130">
        <f t="shared" ref="Q157" si="39">Q135-Q156</f>
        <v>0</v>
      </c>
      <c r="R157" s="14"/>
    </row>
    <row r="158" spans="1:18" s="5" customFormat="1">
      <c r="A158" s="127"/>
      <c r="B158" s="130"/>
      <c r="C158" s="246" t="s">
        <v>96</v>
      </c>
      <c r="D158" s="264"/>
      <c r="E158" s="247"/>
      <c r="F158" s="56">
        <f t="shared" si="25"/>
        <v>265</v>
      </c>
      <c r="G158" s="56">
        <v>5</v>
      </c>
      <c r="H158" s="56">
        <f t="shared" si="35"/>
        <v>130</v>
      </c>
      <c r="I158" s="57">
        <v>50</v>
      </c>
      <c r="J158" s="58">
        <v>30</v>
      </c>
      <c r="K158" s="59">
        <v>50</v>
      </c>
      <c r="L158" s="56">
        <v>15</v>
      </c>
      <c r="M158" s="56">
        <v>10</v>
      </c>
      <c r="N158" s="56">
        <v>5</v>
      </c>
      <c r="O158" s="56">
        <f>SUM(P158:Q158)</f>
        <v>100</v>
      </c>
      <c r="P158" s="115">
        <v>50</v>
      </c>
      <c r="Q158" s="59">
        <v>50</v>
      </c>
      <c r="R158" s="14"/>
    </row>
    <row r="159" spans="1:18" ht="15.75" customHeight="1">
      <c r="B159" s="131"/>
      <c r="C159" s="265" t="s">
        <v>98</v>
      </c>
      <c r="D159" s="266"/>
      <c r="E159" s="267"/>
      <c r="F159" s="83">
        <f t="shared" si="25"/>
        <v>-7050</v>
      </c>
      <c r="G159" s="83">
        <f>G21+G103+G122+G157-G158</f>
        <v>0</v>
      </c>
      <c r="H159" s="83">
        <f t="shared" si="35"/>
        <v>-3050</v>
      </c>
      <c r="I159" s="84">
        <f t="shared" ref="I159:Q159" si="40">I21+I103+I122+I157-I158</f>
        <v>-1100</v>
      </c>
      <c r="J159" s="85">
        <f t="shared" si="40"/>
        <v>-210</v>
      </c>
      <c r="K159" s="86">
        <f t="shared" si="40"/>
        <v>-1740</v>
      </c>
      <c r="L159" s="86">
        <f t="shared" si="40"/>
        <v>-2000</v>
      </c>
      <c r="M159" s="86">
        <f t="shared" si="40"/>
        <v>0</v>
      </c>
      <c r="N159" s="86">
        <f t="shared" si="40"/>
        <v>0</v>
      </c>
      <c r="O159" s="83">
        <f t="shared" si="40"/>
        <v>-2000</v>
      </c>
      <c r="P159" s="124">
        <f t="shared" si="40"/>
        <v>-2000</v>
      </c>
      <c r="Q159" s="86">
        <f t="shared" si="40"/>
        <v>0</v>
      </c>
      <c r="R159" s="10"/>
    </row>
    <row r="160" spans="1:18" ht="15.75" customHeight="1">
      <c r="B160" s="102"/>
      <c r="C160" s="134"/>
      <c r="D160" s="134"/>
      <c r="E160" s="134"/>
      <c r="F160" s="108"/>
      <c r="G160" s="108"/>
      <c r="H160" s="135"/>
      <c r="I160" s="108"/>
      <c r="J160" s="108"/>
      <c r="K160" s="108"/>
      <c r="L160" s="108"/>
      <c r="M160" s="108"/>
      <c r="N160" s="108"/>
      <c r="O160" s="108"/>
      <c r="P160" s="136"/>
      <c r="R160" s="1"/>
    </row>
    <row r="161" spans="1:18" s="5" customFormat="1" ht="15" customHeight="1">
      <c r="A161" s="127"/>
      <c r="B161" s="130"/>
      <c r="C161" s="246" t="s">
        <v>213</v>
      </c>
      <c r="D161" s="264"/>
      <c r="E161" s="247"/>
      <c r="F161" s="76">
        <f>SUM(G161:H161,L161:O161)</f>
        <v>14509</v>
      </c>
      <c r="G161" s="76">
        <v>3293</v>
      </c>
      <c r="H161" s="76">
        <f t="shared" ref="H161" si="41">SUM(I161:K161)</f>
        <v>4770</v>
      </c>
      <c r="I161" s="77">
        <v>1806</v>
      </c>
      <c r="J161" s="78">
        <v>928</v>
      </c>
      <c r="K161" s="79">
        <v>2036</v>
      </c>
      <c r="L161" s="76">
        <v>2590</v>
      </c>
      <c r="M161" s="76">
        <v>846</v>
      </c>
      <c r="N161" s="76"/>
      <c r="O161" s="76">
        <f>SUM(P161:Q161)</f>
        <v>3010</v>
      </c>
      <c r="P161" s="121">
        <v>2989</v>
      </c>
      <c r="Q161" s="59">
        <v>21</v>
      </c>
      <c r="R161" s="14"/>
    </row>
    <row r="162" spans="1:18" ht="15" customHeight="1">
      <c r="B162" s="131"/>
      <c r="C162" s="246" t="s">
        <v>214</v>
      </c>
      <c r="D162" s="264"/>
      <c r="E162" s="247"/>
      <c r="F162" s="75">
        <f>SUM(G162:H162,L162:O162)</f>
        <v>7459</v>
      </c>
      <c r="G162" s="75">
        <f>G159+G161</f>
        <v>3293</v>
      </c>
      <c r="H162" s="75">
        <f>H159+H161</f>
        <v>1720</v>
      </c>
      <c r="I162" s="159">
        <f>I159+I161</f>
        <v>706</v>
      </c>
      <c r="J162" s="73">
        <f>SUM(J159:J161)</f>
        <v>718</v>
      </c>
      <c r="K162" s="74">
        <f>SUM(K159:K161)</f>
        <v>296</v>
      </c>
      <c r="L162" s="74">
        <f>SUM(L159:L161)</f>
        <v>590</v>
      </c>
      <c r="M162" s="74">
        <f t="shared" ref="M162:O162" si="42">SUM(M159:M161)</f>
        <v>846</v>
      </c>
      <c r="N162" s="74">
        <f t="shared" si="42"/>
        <v>0</v>
      </c>
      <c r="O162" s="74">
        <f t="shared" si="42"/>
        <v>1010</v>
      </c>
      <c r="P162" s="205">
        <f>SUM(P159:P161)</f>
        <v>989</v>
      </c>
      <c r="Q162" s="86">
        <f>SUM(Q159:Q161)</f>
        <v>21</v>
      </c>
      <c r="R162" s="10"/>
    </row>
    <row r="163" spans="1:18" ht="15.75" customHeight="1">
      <c r="B163" s="102"/>
      <c r="C163" s="109"/>
      <c r="D163" s="109"/>
      <c r="E163" s="109"/>
      <c r="F163" s="108"/>
      <c r="G163" s="108"/>
      <c r="H163" s="135"/>
      <c r="I163" s="108"/>
      <c r="J163" s="108"/>
      <c r="K163" s="108"/>
      <c r="L163" s="108"/>
      <c r="M163" s="108"/>
      <c r="N163" s="108"/>
      <c r="O163" s="108"/>
      <c r="P163" s="136"/>
      <c r="R163" s="1"/>
    </row>
    <row r="164" spans="1:18" ht="15.75" customHeight="1">
      <c r="C164" s="101"/>
      <c r="D164" s="101"/>
      <c r="E164" s="268"/>
      <c r="F164" s="269" t="s">
        <v>1</v>
      </c>
      <c r="G164" s="256" t="s">
        <v>2</v>
      </c>
      <c r="H164" s="174" t="s">
        <v>108</v>
      </c>
      <c r="I164" s="175" t="s">
        <v>107</v>
      </c>
      <c r="J164" s="176" t="s">
        <v>110</v>
      </c>
      <c r="K164" s="177" t="s">
        <v>134</v>
      </c>
      <c r="L164" s="256" t="s">
        <v>120</v>
      </c>
      <c r="M164" s="206" t="s">
        <v>140</v>
      </c>
      <c r="N164" s="206" t="s">
        <v>142</v>
      </c>
      <c r="O164" s="206" t="s">
        <v>150</v>
      </c>
      <c r="P164" s="178" t="s">
        <v>122</v>
      </c>
      <c r="Q164" s="179" t="s">
        <v>149</v>
      </c>
      <c r="R164" s="1"/>
    </row>
    <row r="165" spans="1:18">
      <c r="B165" s="133"/>
      <c r="C165" s="101"/>
      <c r="D165" s="101"/>
      <c r="E165" s="268"/>
      <c r="F165" s="270"/>
      <c r="G165" s="257"/>
      <c r="H165" s="258" t="s">
        <v>109</v>
      </c>
      <c r="I165" s="259"/>
      <c r="J165" s="259"/>
      <c r="K165" s="260"/>
      <c r="L165" s="257"/>
      <c r="M165" s="207" t="s">
        <v>328</v>
      </c>
      <c r="N165" s="207" t="s">
        <v>143</v>
      </c>
      <c r="O165" s="261" t="s">
        <v>121</v>
      </c>
      <c r="P165" s="262"/>
      <c r="Q165" s="263"/>
      <c r="R165" s="1"/>
    </row>
    <row r="166" spans="1:18">
      <c r="F166" s="3"/>
      <c r="G166" s="3"/>
      <c r="H166" s="3"/>
      <c r="I166" s="3"/>
      <c r="J166" s="3"/>
      <c r="K166" s="3"/>
    </row>
    <row r="167" spans="1:18">
      <c r="F167" s="3"/>
      <c r="G167" s="3"/>
      <c r="H167" s="3"/>
      <c r="I167" s="3"/>
      <c r="J167" s="3"/>
      <c r="K167" s="3"/>
    </row>
    <row r="168" spans="1:18">
      <c r="F168" s="3"/>
      <c r="G168" s="3"/>
      <c r="H168" s="3"/>
      <c r="I168" s="3"/>
      <c r="J168" s="3"/>
      <c r="K168" s="3"/>
    </row>
    <row r="169" spans="1:18">
      <c r="F169" s="3"/>
      <c r="G169" s="3"/>
      <c r="H169" s="3"/>
      <c r="I169" s="3"/>
      <c r="J169" s="3"/>
      <c r="K169" s="3"/>
    </row>
    <row r="170" spans="1:18">
      <c r="F170" s="3"/>
      <c r="G170" s="3"/>
      <c r="H170" s="3"/>
      <c r="I170" s="3"/>
      <c r="J170" s="3"/>
      <c r="K170" s="3"/>
    </row>
    <row r="171" spans="1:18">
      <c r="F171" s="3"/>
      <c r="G171" s="3"/>
      <c r="H171" s="3"/>
      <c r="I171" s="3"/>
      <c r="J171" s="3"/>
      <c r="K171" s="3"/>
    </row>
    <row r="172" spans="1:18">
      <c r="F172" s="3"/>
      <c r="G172" s="3"/>
      <c r="H172" s="3"/>
      <c r="I172" s="3"/>
      <c r="J172" s="3"/>
      <c r="K172" s="3"/>
    </row>
    <row r="173" spans="1:18">
      <c r="F173" s="3"/>
      <c r="G173" s="3"/>
      <c r="H173" s="3"/>
      <c r="I173" s="3"/>
      <c r="J173" s="3"/>
      <c r="K173" s="3"/>
    </row>
    <row r="174" spans="1:18">
      <c r="F174" s="3"/>
      <c r="G174" s="3"/>
      <c r="H174" s="3"/>
      <c r="I174" s="3"/>
      <c r="J174" s="3"/>
      <c r="K174" s="3"/>
    </row>
    <row r="175" spans="1:18">
      <c r="F175" s="3"/>
      <c r="G175" s="3"/>
      <c r="H175" s="3"/>
      <c r="I175" s="3"/>
      <c r="J175" s="3"/>
      <c r="K175" s="3"/>
    </row>
    <row r="176" spans="1:18">
      <c r="A176" s="1"/>
      <c r="F176" s="3"/>
      <c r="G176" s="3"/>
      <c r="H176" s="3"/>
      <c r="I176" s="3"/>
      <c r="J176" s="3"/>
      <c r="K176" s="3"/>
      <c r="R176" s="1"/>
    </row>
    <row r="177" spans="1:18">
      <c r="A177" s="1"/>
      <c r="F177" s="3"/>
      <c r="G177" s="3"/>
      <c r="H177" s="3"/>
      <c r="I177" s="3"/>
      <c r="J177" s="3"/>
      <c r="K177" s="3"/>
      <c r="R177" s="1"/>
    </row>
    <row r="178" spans="1:18">
      <c r="A178" s="1"/>
      <c r="F178" s="3"/>
      <c r="G178" s="3"/>
      <c r="H178" s="3"/>
      <c r="I178" s="3"/>
      <c r="J178" s="3"/>
      <c r="K178" s="3"/>
      <c r="R178" s="1"/>
    </row>
    <row r="179" spans="1:18">
      <c r="A179" s="1"/>
      <c r="B179" s="1"/>
      <c r="F179" s="3"/>
      <c r="G179" s="3"/>
      <c r="H179" s="3"/>
      <c r="I179" s="3"/>
      <c r="J179" s="3"/>
      <c r="K179" s="3"/>
      <c r="R179" s="1"/>
    </row>
    <row r="180" spans="1:18">
      <c r="A180" s="1"/>
      <c r="B180" s="1"/>
      <c r="F180" s="3"/>
      <c r="G180" s="3"/>
      <c r="H180" s="3"/>
      <c r="I180" s="3"/>
      <c r="J180" s="3"/>
      <c r="K180" s="3"/>
      <c r="R180" s="1"/>
    </row>
    <row r="181" spans="1:18">
      <c r="A181" s="1"/>
      <c r="B181" s="1"/>
      <c r="F181" s="3"/>
      <c r="G181" s="3"/>
      <c r="H181" s="3"/>
      <c r="I181" s="3"/>
      <c r="J181" s="3"/>
      <c r="K181" s="3"/>
      <c r="R181" s="1"/>
    </row>
    <row r="182" spans="1:18">
      <c r="A182" s="1"/>
      <c r="B182" s="1"/>
      <c r="F182" s="3"/>
      <c r="G182" s="3"/>
      <c r="H182" s="3"/>
      <c r="I182" s="3"/>
      <c r="J182" s="3"/>
      <c r="K182" s="3"/>
      <c r="R182" s="1"/>
    </row>
    <row r="183" spans="1:18">
      <c r="A183" s="1"/>
      <c r="B183" s="1"/>
      <c r="F183" s="3"/>
      <c r="G183" s="3"/>
      <c r="H183" s="3"/>
      <c r="I183" s="3"/>
      <c r="J183" s="3"/>
      <c r="K183" s="3"/>
      <c r="R183" s="1"/>
    </row>
    <row r="184" spans="1:18">
      <c r="A184" s="1"/>
      <c r="B184" s="1"/>
      <c r="F184" s="3"/>
      <c r="G184" s="3"/>
      <c r="H184" s="3"/>
      <c r="I184" s="3"/>
      <c r="J184" s="3"/>
      <c r="K184" s="3"/>
      <c r="R184" s="1"/>
    </row>
    <row r="185" spans="1:18">
      <c r="A185" s="1"/>
      <c r="B185" s="1"/>
      <c r="F185" s="3"/>
      <c r="G185" s="3"/>
      <c r="H185" s="3"/>
      <c r="I185" s="3"/>
      <c r="J185" s="3"/>
      <c r="K185" s="3"/>
      <c r="R185" s="1"/>
    </row>
    <row r="186" spans="1:18">
      <c r="A186" s="1"/>
      <c r="B186" s="1"/>
      <c r="F186" s="3"/>
      <c r="G186" s="3"/>
      <c r="H186" s="3"/>
      <c r="I186" s="3"/>
      <c r="J186" s="3"/>
      <c r="K186" s="3"/>
      <c r="R186" s="1"/>
    </row>
    <row r="187" spans="1:18">
      <c r="A187" s="1"/>
      <c r="B187" s="1"/>
      <c r="F187" s="3"/>
      <c r="G187" s="3"/>
      <c r="H187" s="3"/>
      <c r="I187" s="3"/>
      <c r="J187" s="3"/>
      <c r="K187" s="3"/>
      <c r="R187" s="1"/>
    </row>
    <row r="188" spans="1:18">
      <c r="A188" s="1"/>
      <c r="B188" s="1"/>
      <c r="F188" s="3"/>
      <c r="G188" s="3"/>
      <c r="H188" s="3"/>
      <c r="I188" s="3"/>
      <c r="J188" s="3"/>
      <c r="K188" s="3"/>
      <c r="R188" s="1"/>
    </row>
    <row r="189" spans="1:18">
      <c r="A189" s="1"/>
      <c r="B189" s="1"/>
      <c r="F189" s="3"/>
      <c r="G189" s="3"/>
      <c r="H189" s="3"/>
      <c r="I189" s="3"/>
      <c r="J189" s="3"/>
      <c r="K189" s="3"/>
      <c r="R189" s="1"/>
    </row>
    <row r="190" spans="1:18">
      <c r="A190" s="1"/>
      <c r="B190" s="1"/>
      <c r="F190" s="3"/>
      <c r="G190" s="3"/>
      <c r="H190" s="3"/>
      <c r="I190" s="3"/>
      <c r="J190" s="3"/>
      <c r="K190" s="3"/>
      <c r="R190" s="1"/>
    </row>
    <row r="191" spans="1:18">
      <c r="A191" s="1"/>
      <c r="B191" s="1"/>
      <c r="F191" s="3"/>
      <c r="G191" s="3"/>
      <c r="H191" s="3"/>
      <c r="I191" s="3"/>
      <c r="J191" s="3"/>
      <c r="K191" s="3"/>
      <c r="R191" s="1"/>
    </row>
    <row r="192" spans="1:18">
      <c r="A192" s="1"/>
      <c r="B192" s="1"/>
      <c r="F192" s="3"/>
      <c r="G192" s="3"/>
      <c r="H192" s="3"/>
      <c r="I192" s="3"/>
      <c r="J192" s="3"/>
      <c r="K192" s="3"/>
      <c r="R192" s="1"/>
    </row>
    <row r="193" spans="1:18">
      <c r="A193" s="1"/>
      <c r="B193" s="1"/>
      <c r="F193" s="3"/>
      <c r="G193" s="3"/>
      <c r="H193" s="3"/>
      <c r="I193" s="3"/>
      <c r="J193" s="3"/>
      <c r="K193" s="3"/>
      <c r="R193" s="1"/>
    </row>
    <row r="194" spans="1:18">
      <c r="A194" s="1"/>
      <c r="B194" s="1"/>
      <c r="F194" s="3"/>
      <c r="G194" s="3"/>
      <c r="H194" s="3"/>
      <c r="I194" s="3"/>
      <c r="J194" s="3"/>
      <c r="K194" s="3"/>
      <c r="R194" s="1"/>
    </row>
    <row r="195" spans="1:18">
      <c r="A195" s="1"/>
      <c r="B195" s="1"/>
      <c r="F195" s="3"/>
      <c r="G195" s="3"/>
      <c r="H195" s="3"/>
      <c r="I195" s="3"/>
      <c r="J195" s="3"/>
      <c r="K195" s="3"/>
      <c r="R195" s="1"/>
    </row>
    <row r="196" spans="1:18">
      <c r="A196" s="1"/>
      <c r="B196" s="1"/>
      <c r="F196" s="3"/>
      <c r="G196" s="3"/>
      <c r="H196" s="3"/>
      <c r="I196" s="3"/>
      <c r="J196" s="3"/>
      <c r="K196" s="3"/>
      <c r="R196" s="1"/>
    </row>
    <row r="197" spans="1:18">
      <c r="A197" s="1"/>
      <c r="B197" s="1"/>
      <c r="F197" s="3"/>
      <c r="G197" s="3"/>
      <c r="H197" s="3"/>
      <c r="I197" s="3"/>
      <c r="J197" s="3"/>
      <c r="K197" s="3"/>
      <c r="R197" s="1"/>
    </row>
    <row r="198" spans="1:18">
      <c r="A198" s="1"/>
      <c r="B198" s="1"/>
      <c r="F198" s="3"/>
      <c r="G198" s="3"/>
      <c r="H198" s="3"/>
      <c r="I198" s="3"/>
      <c r="J198" s="3"/>
      <c r="K198" s="3"/>
      <c r="R198" s="1"/>
    </row>
    <row r="199" spans="1:18">
      <c r="A199" s="1"/>
      <c r="B199" s="1"/>
      <c r="F199" s="3"/>
      <c r="G199" s="3"/>
      <c r="H199" s="3"/>
      <c r="I199" s="3"/>
      <c r="J199" s="3"/>
      <c r="K199" s="3"/>
      <c r="R199" s="1"/>
    </row>
    <row r="200" spans="1:18">
      <c r="A200" s="1"/>
      <c r="B200" s="1"/>
      <c r="F200" s="3"/>
      <c r="G200" s="3"/>
      <c r="H200" s="3"/>
      <c r="I200" s="3"/>
      <c r="J200" s="3"/>
      <c r="K200" s="3"/>
      <c r="R200" s="1"/>
    </row>
    <row r="201" spans="1:18">
      <c r="A201" s="1"/>
      <c r="B201" s="1"/>
      <c r="F201" s="3"/>
      <c r="G201" s="3"/>
      <c r="H201" s="3"/>
      <c r="I201" s="3"/>
      <c r="J201" s="3"/>
      <c r="K201" s="3"/>
      <c r="R201" s="1"/>
    </row>
    <row r="202" spans="1:18">
      <c r="A202" s="1"/>
      <c r="B202" s="1"/>
      <c r="F202" s="3"/>
      <c r="G202" s="3"/>
      <c r="H202" s="3"/>
      <c r="I202" s="3"/>
      <c r="J202" s="3"/>
      <c r="K202" s="3"/>
      <c r="R202" s="1"/>
    </row>
    <row r="203" spans="1:18">
      <c r="A203" s="1"/>
      <c r="B203" s="1"/>
      <c r="F203" s="3"/>
      <c r="G203" s="3"/>
      <c r="H203" s="3"/>
      <c r="I203" s="3"/>
      <c r="J203" s="3"/>
      <c r="K203" s="3"/>
      <c r="R203" s="1"/>
    </row>
    <row r="204" spans="1:18">
      <c r="A204" s="1"/>
      <c r="B204" s="1"/>
      <c r="F204" s="3"/>
      <c r="G204" s="3"/>
      <c r="H204" s="3"/>
      <c r="I204" s="3"/>
      <c r="J204" s="3"/>
      <c r="K204" s="3"/>
      <c r="R204" s="1"/>
    </row>
    <row r="205" spans="1:18">
      <c r="A205" s="1"/>
      <c r="B205" s="1"/>
      <c r="F205" s="3"/>
      <c r="G205" s="3"/>
      <c r="H205" s="3"/>
      <c r="I205" s="3"/>
      <c r="J205" s="3"/>
      <c r="K205" s="3"/>
      <c r="R205" s="1"/>
    </row>
    <row r="206" spans="1:18">
      <c r="A206" s="1"/>
      <c r="B206" s="1"/>
      <c r="F206" s="3"/>
      <c r="G206" s="3"/>
      <c r="H206" s="3"/>
      <c r="I206" s="3"/>
      <c r="J206" s="3"/>
      <c r="K206" s="3"/>
      <c r="R206" s="1"/>
    </row>
    <row r="207" spans="1:18">
      <c r="A207" s="1"/>
      <c r="B207" s="1"/>
      <c r="F207" s="3"/>
      <c r="G207" s="3"/>
      <c r="H207" s="3"/>
      <c r="I207" s="3"/>
      <c r="J207" s="3"/>
      <c r="K207" s="3"/>
      <c r="R207" s="1"/>
    </row>
    <row r="208" spans="1:18">
      <c r="A208" s="1"/>
      <c r="B208" s="1"/>
      <c r="F208" s="3"/>
      <c r="G208" s="3"/>
      <c r="H208" s="3"/>
      <c r="I208" s="3"/>
      <c r="J208" s="3"/>
      <c r="K208" s="3"/>
      <c r="R208" s="1"/>
    </row>
    <row r="209" spans="1:18">
      <c r="A209" s="1"/>
      <c r="B209" s="1"/>
      <c r="F209" s="3"/>
      <c r="G209" s="3"/>
      <c r="H209" s="3"/>
      <c r="I209" s="3"/>
      <c r="J209" s="3"/>
      <c r="K209" s="3"/>
      <c r="R209" s="1"/>
    </row>
    <row r="210" spans="1:18">
      <c r="A210" s="1"/>
      <c r="B210" s="1"/>
      <c r="F210" s="3"/>
      <c r="G210" s="3"/>
      <c r="H210" s="3"/>
      <c r="I210" s="3"/>
      <c r="J210" s="3"/>
      <c r="K210" s="3"/>
      <c r="R210" s="1"/>
    </row>
    <row r="211" spans="1:18">
      <c r="A211" s="1"/>
      <c r="B211" s="1"/>
      <c r="F211" s="3"/>
      <c r="G211" s="3"/>
      <c r="H211" s="3"/>
      <c r="I211" s="3"/>
      <c r="J211" s="3"/>
      <c r="K211" s="3"/>
      <c r="R211" s="1"/>
    </row>
    <row r="212" spans="1:18">
      <c r="A212" s="1"/>
      <c r="B212" s="1"/>
      <c r="F212" s="3"/>
      <c r="G212" s="3"/>
      <c r="H212" s="3"/>
      <c r="I212" s="3"/>
      <c r="J212" s="3"/>
      <c r="K212" s="3"/>
      <c r="R212" s="1"/>
    </row>
    <row r="213" spans="1:18">
      <c r="A213" s="1"/>
      <c r="B213" s="1"/>
      <c r="F213" s="3"/>
      <c r="G213" s="3"/>
      <c r="H213" s="3"/>
      <c r="I213" s="3"/>
      <c r="J213" s="3"/>
      <c r="K213" s="3"/>
      <c r="R213" s="1"/>
    </row>
    <row r="214" spans="1:18">
      <c r="A214" s="1"/>
      <c r="B214" s="1"/>
      <c r="F214" s="3"/>
      <c r="G214" s="3"/>
      <c r="H214" s="3"/>
      <c r="I214" s="3"/>
      <c r="J214" s="3"/>
      <c r="K214" s="3"/>
      <c r="R214" s="1"/>
    </row>
    <row r="215" spans="1:18">
      <c r="A215" s="1"/>
      <c r="B215" s="1"/>
      <c r="F215" s="3"/>
      <c r="G215" s="3"/>
      <c r="H215" s="3"/>
      <c r="I215" s="3"/>
      <c r="J215" s="3"/>
      <c r="K215" s="3"/>
      <c r="R215" s="1"/>
    </row>
    <row r="216" spans="1:18">
      <c r="A216" s="1"/>
      <c r="B216" s="1"/>
      <c r="F216" s="3"/>
      <c r="G216" s="3"/>
      <c r="H216" s="3"/>
      <c r="I216" s="3"/>
      <c r="J216" s="3"/>
      <c r="K216" s="3"/>
      <c r="R216" s="1"/>
    </row>
    <row r="217" spans="1:18">
      <c r="A217" s="1"/>
      <c r="B217" s="1"/>
      <c r="F217" s="3"/>
      <c r="G217" s="3"/>
      <c r="H217" s="3"/>
      <c r="I217" s="3"/>
      <c r="J217" s="3"/>
      <c r="K217" s="3"/>
      <c r="R217" s="1"/>
    </row>
    <row r="218" spans="1:18">
      <c r="A218" s="1"/>
      <c r="B218" s="1"/>
      <c r="F218" s="3"/>
      <c r="G218" s="3"/>
      <c r="H218" s="3"/>
      <c r="I218" s="3"/>
      <c r="J218" s="3"/>
      <c r="K218" s="3"/>
      <c r="R218" s="1"/>
    </row>
    <row r="219" spans="1:18">
      <c r="A219" s="1"/>
      <c r="B219" s="1"/>
      <c r="F219" s="3"/>
      <c r="G219" s="3"/>
      <c r="H219" s="3"/>
      <c r="I219" s="3"/>
      <c r="J219" s="3"/>
      <c r="K219" s="3"/>
      <c r="R219" s="1"/>
    </row>
    <row r="220" spans="1:18">
      <c r="A220" s="1"/>
      <c r="B220" s="1"/>
      <c r="F220" s="3"/>
      <c r="G220" s="3"/>
      <c r="H220" s="3"/>
      <c r="I220" s="3"/>
      <c r="J220" s="3"/>
      <c r="K220" s="3"/>
      <c r="R220" s="1"/>
    </row>
    <row r="221" spans="1:18">
      <c r="A221" s="1"/>
      <c r="B221" s="1"/>
      <c r="F221" s="3"/>
      <c r="G221" s="3"/>
      <c r="H221" s="3"/>
      <c r="I221" s="3"/>
      <c r="J221" s="3"/>
      <c r="K221" s="3"/>
      <c r="R221" s="1"/>
    </row>
    <row r="222" spans="1:18">
      <c r="A222" s="1"/>
      <c r="B222" s="1"/>
      <c r="F222" s="3"/>
      <c r="G222" s="3"/>
      <c r="H222" s="3"/>
      <c r="I222" s="3"/>
      <c r="J222" s="3"/>
      <c r="K222" s="3"/>
      <c r="R222" s="1"/>
    </row>
    <row r="223" spans="1:18">
      <c r="A223" s="1"/>
      <c r="B223" s="1"/>
      <c r="F223" s="3"/>
      <c r="G223" s="3"/>
      <c r="H223" s="3"/>
      <c r="I223" s="3"/>
      <c r="J223" s="3"/>
      <c r="K223" s="3"/>
      <c r="R223" s="1"/>
    </row>
    <row r="224" spans="1:18">
      <c r="A224" s="1"/>
      <c r="B224" s="1"/>
      <c r="F224" s="3"/>
      <c r="G224" s="3"/>
      <c r="H224" s="3"/>
      <c r="I224" s="3"/>
      <c r="J224" s="3"/>
      <c r="K224" s="3"/>
      <c r="R224" s="1"/>
    </row>
    <row r="225" spans="1:18">
      <c r="A225" s="1"/>
      <c r="B225" s="1"/>
      <c r="F225" s="3"/>
      <c r="G225" s="3"/>
      <c r="H225" s="3"/>
      <c r="I225" s="3"/>
      <c r="J225" s="3"/>
      <c r="K225" s="3"/>
      <c r="R225" s="1"/>
    </row>
    <row r="226" spans="1:18">
      <c r="A226" s="1"/>
      <c r="B226" s="1"/>
      <c r="F226" s="3"/>
      <c r="G226" s="3"/>
      <c r="H226" s="3"/>
      <c r="I226" s="3"/>
      <c r="J226" s="3"/>
      <c r="K226" s="3"/>
      <c r="R226" s="1"/>
    </row>
    <row r="227" spans="1:18">
      <c r="A227" s="1"/>
      <c r="B227" s="1"/>
      <c r="F227" s="3"/>
      <c r="G227" s="3"/>
      <c r="H227" s="3"/>
      <c r="I227" s="3"/>
      <c r="J227" s="3"/>
      <c r="K227" s="3"/>
      <c r="R227" s="1"/>
    </row>
    <row r="228" spans="1:18">
      <c r="A228" s="1"/>
      <c r="B228" s="1"/>
      <c r="F228" s="3"/>
      <c r="G228" s="3"/>
      <c r="H228" s="3"/>
      <c r="I228" s="3"/>
      <c r="J228" s="3"/>
      <c r="K228" s="3"/>
      <c r="R228" s="1"/>
    </row>
    <row r="229" spans="1:18">
      <c r="A229" s="1"/>
      <c r="B229" s="1"/>
      <c r="F229" s="3"/>
      <c r="G229" s="3"/>
      <c r="H229" s="3"/>
      <c r="I229" s="3"/>
      <c r="J229" s="3"/>
      <c r="K229" s="3"/>
      <c r="R229" s="1"/>
    </row>
    <row r="230" spans="1:18">
      <c r="A230" s="1"/>
      <c r="B230" s="1"/>
      <c r="F230" s="3"/>
      <c r="G230" s="3"/>
      <c r="H230" s="3"/>
      <c r="I230" s="3"/>
      <c r="J230" s="3"/>
      <c r="K230" s="3"/>
      <c r="R230" s="1"/>
    </row>
    <row r="231" spans="1:18">
      <c r="A231" s="1"/>
      <c r="B231" s="1"/>
      <c r="F231" s="3"/>
      <c r="G231" s="3"/>
      <c r="H231" s="3"/>
      <c r="I231" s="3"/>
      <c r="J231" s="3"/>
      <c r="K231" s="3"/>
      <c r="R231" s="1"/>
    </row>
    <row r="232" spans="1:18">
      <c r="A232" s="1"/>
      <c r="B232" s="1"/>
      <c r="F232" s="3"/>
      <c r="G232" s="3"/>
      <c r="H232" s="3"/>
      <c r="I232" s="3"/>
      <c r="J232" s="3"/>
      <c r="K232" s="3"/>
      <c r="R232" s="1"/>
    </row>
    <row r="233" spans="1:18">
      <c r="A233" s="1"/>
      <c r="B233" s="1"/>
      <c r="F233" s="3"/>
      <c r="G233" s="3"/>
      <c r="H233" s="3"/>
      <c r="I233" s="3"/>
      <c r="J233" s="3"/>
      <c r="K233" s="3"/>
      <c r="R233" s="1"/>
    </row>
    <row r="234" spans="1:18">
      <c r="A234" s="1"/>
      <c r="B234" s="1"/>
      <c r="F234" s="3"/>
      <c r="G234" s="3"/>
      <c r="H234" s="3"/>
      <c r="I234" s="3"/>
      <c r="J234" s="3"/>
      <c r="K234" s="3"/>
      <c r="R234" s="1"/>
    </row>
    <row r="235" spans="1:18">
      <c r="A235" s="1"/>
      <c r="B235" s="1"/>
      <c r="F235" s="3"/>
      <c r="G235" s="3"/>
      <c r="H235" s="3"/>
      <c r="I235" s="3"/>
      <c r="J235" s="3"/>
      <c r="K235" s="3"/>
      <c r="R235" s="1"/>
    </row>
    <row r="236" spans="1:18">
      <c r="A236" s="1"/>
      <c r="B236" s="1"/>
      <c r="F236" s="3"/>
      <c r="G236" s="3"/>
      <c r="H236" s="3"/>
      <c r="I236" s="3"/>
      <c r="J236" s="3"/>
      <c r="K236" s="3"/>
      <c r="R236" s="1"/>
    </row>
    <row r="237" spans="1:18">
      <c r="A237" s="1"/>
      <c r="B237" s="1"/>
      <c r="F237" s="3"/>
      <c r="G237" s="3"/>
      <c r="H237" s="3"/>
      <c r="I237" s="3"/>
      <c r="J237" s="3"/>
      <c r="K237" s="3"/>
      <c r="R237" s="1"/>
    </row>
    <row r="238" spans="1:18">
      <c r="A238" s="1"/>
      <c r="B238" s="1"/>
      <c r="F238" s="3"/>
      <c r="G238" s="3"/>
      <c r="H238" s="3"/>
      <c r="I238" s="3"/>
      <c r="J238" s="3"/>
      <c r="K238" s="3"/>
      <c r="R238" s="1"/>
    </row>
    <row r="239" spans="1:18">
      <c r="A239" s="1"/>
      <c r="B239" s="1"/>
      <c r="F239" s="3"/>
      <c r="G239" s="3"/>
      <c r="H239" s="3"/>
      <c r="I239" s="3"/>
      <c r="J239" s="3"/>
      <c r="K239" s="3"/>
      <c r="R239" s="1"/>
    </row>
    <row r="240" spans="1:18">
      <c r="A240" s="1"/>
      <c r="B240" s="1"/>
      <c r="F240" s="3"/>
      <c r="G240" s="3"/>
      <c r="H240" s="3"/>
      <c r="I240" s="3"/>
      <c r="J240" s="3"/>
      <c r="K240" s="3"/>
      <c r="R240" s="1"/>
    </row>
    <row r="241" spans="1:18">
      <c r="A241" s="1"/>
      <c r="B241" s="1"/>
      <c r="F241" s="3"/>
      <c r="G241" s="3"/>
      <c r="H241" s="3"/>
      <c r="I241" s="3"/>
      <c r="J241" s="3"/>
      <c r="K241" s="3"/>
      <c r="R241" s="1"/>
    </row>
    <row r="242" spans="1:18">
      <c r="A242" s="1"/>
      <c r="B242" s="1"/>
      <c r="F242" s="3"/>
      <c r="G242" s="3"/>
      <c r="H242" s="3"/>
      <c r="I242" s="3"/>
      <c r="J242" s="3"/>
      <c r="K242" s="3"/>
      <c r="R242" s="1"/>
    </row>
    <row r="243" spans="1:18">
      <c r="A243" s="1"/>
      <c r="B243" s="1"/>
      <c r="F243" s="3"/>
      <c r="G243" s="3"/>
      <c r="H243" s="3"/>
      <c r="I243" s="3"/>
      <c r="J243" s="3"/>
      <c r="K243" s="3"/>
      <c r="R243" s="1"/>
    </row>
    <row r="244" spans="1:18">
      <c r="A244" s="1"/>
      <c r="B244" s="1"/>
      <c r="F244" s="3"/>
      <c r="G244" s="3"/>
      <c r="H244" s="3"/>
      <c r="I244" s="3"/>
      <c r="J244" s="3"/>
      <c r="K244" s="3"/>
      <c r="R244" s="1"/>
    </row>
    <row r="245" spans="1:18">
      <c r="A245" s="1"/>
      <c r="B245" s="1"/>
      <c r="F245" s="3"/>
      <c r="G245" s="3"/>
      <c r="H245" s="3"/>
      <c r="I245" s="3"/>
      <c r="J245" s="3"/>
      <c r="K245" s="3"/>
      <c r="R245" s="1"/>
    </row>
    <row r="246" spans="1:18">
      <c r="A246" s="1"/>
      <c r="B246" s="1"/>
      <c r="F246" s="3"/>
      <c r="G246" s="3"/>
      <c r="H246" s="3"/>
      <c r="I246" s="3"/>
      <c r="J246" s="3"/>
      <c r="K246" s="3"/>
      <c r="R246" s="1"/>
    </row>
    <row r="247" spans="1:18">
      <c r="A247" s="1"/>
      <c r="B247" s="1"/>
      <c r="F247" s="3"/>
      <c r="G247" s="3"/>
      <c r="H247" s="3"/>
      <c r="I247" s="3"/>
      <c r="J247" s="3"/>
      <c r="K247" s="3"/>
      <c r="R247" s="1"/>
    </row>
    <row r="248" spans="1:18">
      <c r="A248" s="1"/>
      <c r="B248" s="1"/>
      <c r="F248" s="3"/>
      <c r="G248" s="3"/>
      <c r="H248" s="3"/>
      <c r="I248" s="3"/>
      <c r="J248" s="3"/>
      <c r="K248" s="3"/>
      <c r="R248" s="1"/>
    </row>
    <row r="249" spans="1:18">
      <c r="A249" s="1"/>
      <c r="B249" s="1"/>
      <c r="F249" s="3"/>
      <c r="G249" s="3"/>
      <c r="H249" s="3"/>
      <c r="I249" s="3"/>
      <c r="J249" s="3"/>
      <c r="K249" s="3"/>
      <c r="R249" s="1"/>
    </row>
    <row r="250" spans="1:18">
      <c r="A250" s="1"/>
      <c r="B250" s="1"/>
      <c r="F250" s="3"/>
      <c r="G250" s="3"/>
      <c r="H250" s="3"/>
      <c r="I250" s="3"/>
      <c r="J250" s="3"/>
      <c r="K250" s="3"/>
      <c r="R250" s="1"/>
    </row>
    <row r="251" spans="1:18">
      <c r="A251" s="1"/>
      <c r="B251" s="1"/>
      <c r="F251" s="3"/>
      <c r="G251" s="3"/>
      <c r="H251" s="3"/>
      <c r="I251" s="3"/>
      <c r="J251" s="3"/>
      <c r="K251" s="3"/>
      <c r="R251" s="1"/>
    </row>
    <row r="252" spans="1:18">
      <c r="A252" s="1"/>
      <c r="B252" s="1"/>
      <c r="F252" s="3"/>
      <c r="G252" s="3"/>
      <c r="H252" s="3"/>
      <c r="I252" s="3"/>
      <c r="J252" s="3"/>
      <c r="K252" s="3"/>
      <c r="R252" s="1"/>
    </row>
    <row r="253" spans="1:18">
      <c r="A253" s="1"/>
      <c r="B253" s="1"/>
      <c r="F253" s="3"/>
      <c r="G253" s="3"/>
      <c r="H253" s="3"/>
      <c r="I253" s="3"/>
      <c r="J253" s="3"/>
      <c r="K253" s="3"/>
      <c r="R253" s="1"/>
    </row>
    <row r="254" spans="1:18">
      <c r="A254" s="1"/>
      <c r="B254" s="1"/>
      <c r="F254" s="3"/>
      <c r="G254" s="3"/>
      <c r="H254" s="3"/>
      <c r="I254" s="3"/>
      <c r="J254" s="3"/>
      <c r="K254" s="3"/>
      <c r="R254" s="1"/>
    </row>
    <row r="255" spans="1:18">
      <c r="A255" s="1"/>
      <c r="B255" s="1"/>
      <c r="F255" s="3"/>
      <c r="G255" s="3"/>
      <c r="H255" s="3"/>
      <c r="I255" s="3"/>
      <c r="J255" s="3"/>
      <c r="K255" s="3"/>
      <c r="R255" s="1"/>
    </row>
    <row r="256" spans="1:18">
      <c r="A256" s="1"/>
      <c r="B256" s="1"/>
      <c r="F256" s="3"/>
      <c r="G256" s="3"/>
      <c r="H256" s="3"/>
      <c r="I256" s="3"/>
      <c r="J256" s="3"/>
      <c r="K256" s="3"/>
      <c r="R256" s="1"/>
    </row>
    <row r="257" spans="1:18">
      <c r="A257" s="1"/>
      <c r="B257" s="1"/>
      <c r="F257" s="3"/>
      <c r="G257" s="3"/>
      <c r="H257" s="3"/>
      <c r="I257" s="3"/>
      <c r="J257" s="3"/>
      <c r="K257" s="3"/>
      <c r="R257" s="1"/>
    </row>
    <row r="258" spans="1:18">
      <c r="A258" s="1"/>
      <c r="B258" s="1"/>
      <c r="F258" s="3"/>
      <c r="G258" s="3"/>
      <c r="H258" s="3"/>
      <c r="I258" s="3"/>
      <c r="J258" s="3"/>
      <c r="K258" s="3"/>
      <c r="R258" s="1"/>
    </row>
    <row r="259" spans="1:18">
      <c r="A259" s="1"/>
      <c r="B259" s="1"/>
      <c r="F259" s="3"/>
      <c r="G259" s="3"/>
      <c r="H259" s="3"/>
      <c r="I259" s="3"/>
      <c r="J259" s="3"/>
      <c r="K259" s="3"/>
      <c r="R259" s="1"/>
    </row>
    <row r="260" spans="1:18">
      <c r="A260" s="1"/>
      <c r="B260" s="1"/>
      <c r="F260" s="3"/>
      <c r="G260" s="3"/>
      <c r="H260" s="3"/>
      <c r="I260" s="3"/>
      <c r="J260" s="3"/>
      <c r="K260" s="3"/>
      <c r="R260" s="1"/>
    </row>
    <row r="261" spans="1:18">
      <c r="A261" s="1"/>
      <c r="B261" s="1"/>
      <c r="F261" s="3"/>
      <c r="G261" s="3"/>
      <c r="H261" s="3"/>
      <c r="I261" s="3"/>
      <c r="J261" s="3"/>
      <c r="K261" s="3"/>
      <c r="R261" s="1"/>
    </row>
    <row r="262" spans="1:18">
      <c r="A262" s="1"/>
      <c r="B262" s="1"/>
      <c r="F262" s="3"/>
      <c r="G262" s="3"/>
      <c r="H262" s="3"/>
      <c r="I262" s="3"/>
      <c r="J262" s="3"/>
      <c r="K262" s="3"/>
      <c r="R262" s="1"/>
    </row>
    <row r="263" spans="1:18">
      <c r="A263" s="1"/>
      <c r="B263" s="1"/>
      <c r="F263" s="3"/>
      <c r="G263" s="3"/>
      <c r="H263" s="3"/>
      <c r="I263" s="3"/>
      <c r="J263" s="3"/>
      <c r="K263" s="3"/>
      <c r="R263" s="1"/>
    </row>
    <row r="264" spans="1:18">
      <c r="A264" s="1"/>
      <c r="B264" s="1"/>
      <c r="F264" s="3"/>
      <c r="G264" s="3"/>
      <c r="H264" s="3"/>
      <c r="I264" s="3"/>
      <c r="J264" s="3"/>
      <c r="K264" s="3"/>
      <c r="R264" s="1"/>
    </row>
    <row r="265" spans="1:18">
      <c r="A265" s="1"/>
      <c r="B265" s="1"/>
      <c r="F265" s="3"/>
      <c r="G265" s="3"/>
      <c r="H265" s="3"/>
      <c r="I265" s="3"/>
      <c r="J265" s="3"/>
      <c r="K265" s="3"/>
      <c r="R265" s="1"/>
    </row>
    <row r="266" spans="1:18">
      <c r="A266" s="1"/>
      <c r="B266" s="1"/>
      <c r="F266" s="3"/>
      <c r="G266" s="3"/>
      <c r="H266" s="3"/>
      <c r="I266" s="3"/>
      <c r="J266" s="3"/>
      <c r="K266" s="3"/>
      <c r="R266" s="1"/>
    </row>
    <row r="267" spans="1:18">
      <c r="A267" s="1"/>
      <c r="B267" s="1"/>
      <c r="F267" s="3"/>
      <c r="G267" s="3"/>
      <c r="H267" s="3"/>
      <c r="I267" s="3"/>
      <c r="J267" s="3"/>
      <c r="K267" s="3"/>
      <c r="R267" s="1"/>
    </row>
    <row r="268" spans="1:18">
      <c r="A268" s="1"/>
      <c r="B268" s="1"/>
      <c r="F268" s="3"/>
      <c r="G268" s="3"/>
      <c r="H268" s="3"/>
      <c r="I268" s="3"/>
      <c r="J268" s="3"/>
      <c r="K268" s="3"/>
      <c r="R268" s="1"/>
    </row>
    <row r="269" spans="1:18">
      <c r="A269" s="1"/>
      <c r="B269" s="1"/>
      <c r="F269" s="3"/>
      <c r="G269" s="3"/>
      <c r="H269" s="3"/>
      <c r="I269" s="3"/>
      <c r="J269" s="3"/>
      <c r="K269" s="3"/>
      <c r="R269" s="1"/>
    </row>
    <row r="270" spans="1:18">
      <c r="A270" s="1"/>
      <c r="B270" s="1"/>
      <c r="F270" s="3"/>
      <c r="G270" s="3"/>
      <c r="H270" s="3"/>
      <c r="I270" s="3"/>
      <c r="J270" s="3"/>
      <c r="K270" s="3"/>
      <c r="R270" s="1"/>
    </row>
    <row r="271" spans="1:18">
      <c r="A271" s="1"/>
      <c r="B271" s="1"/>
      <c r="F271" s="3"/>
      <c r="G271" s="3"/>
      <c r="H271" s="3"/>
      <c r="I271" s="3"/>
      <c r="J271" s="3"/>
      <c r="K271" s="3"/>
      <c r="R271" s="1"/>
    </row>
    <row r="272" spans="1:18">
      <c r="A272" s="1"/>
      <c r="B272" s="1"/>
      <c r="F272" s="3"/>
      <c r="G272" s="3"/>
      <c r="H272" s="3"/>
      <c r="I272" s="3"/>
      <c r="J272" s="3"/>
      <c r="K272" s="3"/>
      <c r="R272" s="1"/>
    </row>
    <row r="273" spans="1:18">
      <c r="A273" s="1"/>
      <c r="B273" s="1"/>
      <c r="F273" s="3"/>
      <c r="G273" s="3"/>
      <c r="H273" s="3"/>
      <c r="I273" s="3"/>
      <c r="J273" s="3"/>
      <c r="K273" s="3"/>
      <c r="R273" s="1"/>
    </row>
    <row r="274" spans="1:18">
      <c r="A274" s="1"/>
      <c r="B274" s="1"/>
      <c r="F274" s="3"/>
      <c r="G274" s="3"/>
      <c r="H274" s="3"/>
      <c r="I274" s="3"/>
      <c r="J274" s="3"/>
      <c r="K274" s="3"/>
      <c r="R274" s="1"/>
    </row>
    <row r="275" spans="1:18">
      <c r="A275" s="1"/>
      <c r="B275" s="1"/>
      <c r="F275" s="3"/>
      <c r="G275" s="3"/>
      <c r="H275" s="3"/>
      <c r="I275" s="3"/>
      <c r="J275" s="3"/>
      <c r="K275" s="3"/>
      <c r="R275" s="1"/>
    </row>
    <row r="276" spans="1:18">
      <c r="A276" s="1"/>
      <c r="B276" s="1"/>
      <c r="F276" s="3"/>
      <c r="G276" s="3"/>
      <c r="H276" s="3"/>
      <c r="I276" s="3"/>
      <c r="J276" s="3"/>
      <c r="K276" s="3"/>
      <c r="R276" s="1"/>
    </row>
    <row r="277" spans="1:18">
      <c r="A277" s="1"/>
      <c r="B277" s="1"/>
      <c r="F277" s="3"/>
      <c r="G277" s="3"/>
      <c r="H277" s="3"/>
      <c r="I277" s="3"/>
      <c r="J277" s="3"/>
      <c r="K277" s="3"/>
      <c r="R277" s="1"/>
    </row>
    <row r="278" spans="1:18">
      <c r="A278" s="1"/>
      <c r="B278" s="1"/>
      <c r="F278" s="3"/>
      <c r="G278" s="3"/>
      <c r="H278" s="3"/>
      <c r="I278" s="3"/>
      <c r="J278" s="3"/>
      <c r="K278" s="3"/>
      <c r="R278" s="1"/>
    </row>
    <row r="279" spans="1:18">
      <c r="A279" s="1"/>
      <c r="B279" s="1"/>
      <c r="F279" s="3"/>
      <c r="G279" s="3"/>
      <c r="H279" s="3"/>
      <c r="I279" s="3"/>
      <c r="J279" s="3"/>
      <c r="K279" s="3"/>
      <c r="R279" s="1"/>
    </row>
    <row r="280" spans="1:18">
      <c r="A280" s="1"/>
      <c r="B280" s="1"/>
      <c r="F280" s="3"/>
      <c r="G280" s="3"/>
      <c r="H280" s="3"/>
      <c r="I280" s="3"/>
      <c r="J280" s="3"/>
      <c r="K280" s="3"/>
      <c r="R280" s="1"/>
    </row>
    <row r="281" spans="1:18">
      <c r="A281" s="1"/>
      <c r="B281" s="1"/>
      <c r="F281" s="3"/>
      <c r="G281" s="3"/>
      <c r="H281" s="3"/>
      <c r="I281" s="3"/>
      <c r="J281" s="3"/>
      <c r="K281" s="3"/>
      <c r="R281" s="1"/>
    </row>
    <row r="282" spans="1:18">
      <c r="A282" s="1"/>
      <c r="B282" s="1"/>
      <c r="F282" s="3"/>
      <c r="G282" s="3"/>
      <c r="H282" s="3"/>
      <c r="I282" s="3"/>
      <c r="J282" s="3"/>
      <c r="K282" s="3"/>
      <c r="R282" s="1"/>
    </row>
    <row r="283" spans="1:18">
      <c r="A283" s="1"/>
      <c r="B283" s="1"/>
      <c r="F283" s="3"/>
      <c r="G283" s="3"/>
      <c r="H283" s="3"/>
      <c r="I283" s="3"/>
      <c r="J283" s="3"/>
      <c r="K283" s="3"/>
      <c r="R283" s="1"/>
    </row>
    <row r="284" spans="1:18">
      <c r="A284" s="1"/>
      <c r="B284" s="1"/>
      <c r="F284" s="3"/>
      <c r="G284" s="3"/>
      <c r="H284" s="3"/>
      <c r="I284" s="3"/>
      <c r="J284" s="3"/>
      <c r="K284" s="3"/>
      <c r="R284" s="1"/>
    </row>
    <row r="285" spans="1:18">
      <c r="A285" s="1"/>
      <c r="B285" s="1"/>
      <c r="F285" s="3"/>
      <c r="G285" s="3"/>
      <c r="H285" s="3"/>
      <c r="I285" s="3"/>
      <c r="J285" s="3"/>
      <c r="K285" s="3"/>
      <c r="R285" s="1"/>
    </row>
    <row r="286" spans="1:18">
      <c r="A286" s="1"/>
      <c r="B286" s="1"/>
      <c r="F286" s="3"/>
      <c r="G286" s="3"/>
      <c r="H286" s="3"/>
      <c r="I286" s="3"/>
      <c r="J286" s="3"/>
      <c r="K286" s="3"/>
      <c r="R286" s="1"/>
    </row>
    <row r="287" spans="1:18">
      <c r="A287" s="1"/>
      <c r="B287" s="1"/>
      <c r="F287" s="3"/>
      <c r="G287" s="3"/>
      <c r="H287" s="3"/>
      <c r="I287" s="3"/>
      <c r="J287" s="3"/>
      <c r="K287" s="3"/>
      <c r="R287" s="1"/>
    </row>
    <row r="288" spans="1:18">
      <c r="A288" s="1"/>
      <c r="B288" s="1"/>
      <c r="F288" s="3"/>
      <c r="G288" s="3"/>
      <c r="H288" s="3"/>
      <c r="I288" s="3"/>
      <c r="J288" s="3"/>
      <c r="K288" s="3"/>
      <c r="R288" s="1"/>
    </row>
    <row r="289" spans="1:18">
      <c r="A289" s="1"/>
      <c r="B289" s="1"/>
      <c r="F289" s="3"/>
      <c r="G289" s="3"/>
      <c r="H289" s="3"/>
      <c r="I289" s="3"/>
      <c r="J289" s="3"/>
      <c r="K289" s="3"/>
      <c r="R289" s="1"/>
    </row>
    <row r="290" spans="1:18">
      <c r="A290" s="1"/>
      <c r="B290" s="1"/>
      <c r="F290" s="3"/>
      <c r="G290" s="3"/>
      <c r="H290" s="3"/>
      <c r="I290" s="3"/>
      <c r="J290" s="3"/>
      <c r="K290" s="3"/>
      <c r="R290" s="1"/>
    </row>
    <row r="291" spans="1:18">
      <c r="A291" s="1"/>
      <c r="B291" s="1"/>
      <c r="F291" s="3"/>
      <c r="G291" s="3"/>
      <c r="H291" s="3"/>
      <c r="I291" s="3"/>
      <c r="J291" s="3"/>
      <c r="K291" s="3"/>
      <c r="R291" s="1"/>
    </row>
    <row r="292" spans="1:18">
      <c r="A292" s="1"/>
      <c r="B292" s="1"/>
      <c r="F292" s="3"/>
      <c r="G292" s="3"/>
      <c r="H292" s="3"/>
      <c r="I292" s="3"/>
      <c r="J292" s="3"/>
      <c r="K292" s="3"/>
      <c r="R292" s="1"/>
    </row>
    <row r="293" spans="1:18">
      <c r="A293" s="1"/>
      <c r="B293" s="1"/>
      <c r="F293" s="3"/>
      <c r="G293" s="3"/>
      <c r="H293" s="3"/>
      <c r="I293" s="3"/>
      <c r="J293" s="3"/>
      <c r="K293" s="3"/>
      <c r="R293" s="1"/>
    </row>
    <row r="294" spans="1:18">
      <c r="A294" s="1"/>
      <c r="B294" s="1"/>
      <c r="F294" s="3"/>
      <c r="G294" s="3"/>
      <c r="H294" s="3"/>
      <c r="I294" s="3"/>
      <c r="J294" s="3"/>
      <c r="K294" s="3"/>
      <c r="R294" s="1"/>
    </row>
    <row r="295" spans="1:18">
      <c r="A295" s="1"/>
      <c r="B295" s="1"/>
      <c r="F295" s="3"/>
      <c r="G295" s="3"/>
      <c r="H295" s="3"/>
      <c r="I295" s="3"/>
      <c r="J295" s="3"/>
      <c r="K295" s="3"/>
      <c r="R295" s="1"/>
    </row>
    <row r="296" spans="1:18">
      <c r="A296" s="1"/>
      <c r="B296" s="1"/>
      <c r="F296" s="3"/>
      <c r="G296" s="3"/>
      <c r="H296" s="3"/>
      <c r="I296" s="3"/>
      <c r="J296" s="3"/>
      <c r="K296" s="3"/>
      <c r="R296" s="1"/>
    </row>
    <row r="297" spans="1:18">
      <c r="A297" s="1"/>
      <c r="B297" s="1"/>
      <c r="F297" s="3"/>
      <c r="G297" s="3"/>
      <c r="H297" s="3"/>
      <c r="I297" s="3"/>
      <c r="J297" s="3"/>
      <c r="K297" s="3"/>
      <c r="R297" s="1"/>
    </row>
    <row r="298" spans="1:18">
      <c r="A298" s="1"/>
      <c r="B298" s="1"/>
      <c r="F298" s="3"/>
      <c r="G298" s="3"/>
      <c r="H298" s="3"/>
      <c r="I298" s="3"/>
      <c r="J298" s="3"/>
      <c r="K298" s="3"/>
      <c r="R298" s="1"/>
    </row>
    <row r="299" spans="1:18">
      <c r="A299" s="1"/>
      <c r="B299" s="1"/>
      <c r="F299" s="3"/>
      <c r="G299" s="3"/>
      <c r="H299" s="3"/>
      <c r="I299" s="3"/>
      <c r="J299" s="3"/>
      <c r="K299" s="3"/>
      <c r="R299" s="1"/>
    </row>
    <row r="300" spans="1:18">
      <c r="A300" s="1"/>
      <c r="B300" s="1"/>
      <c r="F300" s="3"/>
      <c r="G300" s="3"/>
      <c r="H300" s="3"/>
      <c r="I300" s="3"/>
      <c r="J300" s="3"/>
      <c r="K300" s="3"/>
      <c r="R300" s="1"/>
    </row>
    <row r="301" spans="1:18">
      <c r="A301" s="1"/>
      <c r="B301" s="1"/>
      <c r="F301" s="3"/>
      <c r="G301" s="3"/>
      <c r="H301" s="3"/>
      <c r="I301" s="3"/>
      <c r="J301" s="3"/>
      <c r="K301" s="3"/>
      <c r="R301" s="1"/>
    </row>
    <row r="302" spans="1:18">
      <c r="A302" s="1"/>
      <c r="B302" s="1"/>
      <c r="F302" s="3"/>
      <c r="G302" s="3"/>
      <c r="H302" s="3"/>
      <c r="I302" s="3"/>
      <c r="J302" s="3"/>
      <c r="K302" s="3"/>
      <c r="R302" s="1"/>
    </row>
    <row r="303" spans="1:18">
      <c r="A303" s="1"/>
      <c r="B303" s="1"/>
      <c r="F303" s="3"/>
      <c r="G303" s="3"/>
      <c r="H303" s="3"/>
      <c r="I303" s="3"/>
      <c r="J303" s="3"/>
      <c r="K303" s="3"/>
      <c r="R303" s="1"/>
    </row>
    <row r="304" spans="1:18">
      <c r="A304" s="1"/>
      <c r="B304" s="1"/>
      <c r="F304" s="3"/>
      <c r="G304" s="3"/>
      <c r="H304" s="3"/>
      <c r="I304" s="3"/>
      <c r="J304" s="3"/>
      <c r="K304" s="3"/>
      <c r="R304" s="1"/>
    </row>
    <row r="305" spans="1:18">
      <c r="A305" s="1"/>
      <c r="B305" s="1"/>
      <c r="F305" s="3"/>
      <c r="G305" s="3"/>
      <c r="H305" s="3"/>
      <c r="I305" s="3"/>
      <c r="J305" s="3"/>
      <c r="K305" s="3"/>
      <c r="R305" s="1"/>
    </row>
    <row r="306" spans="1:18">
      <c r="A306" s="1"/>
      <c r="B306" s="1"/>
      <c r="F306" s="3"/>
      <c r="G306" s="3"/>
      <c r="H306" s="3"/>
      <c r="I306" s="3"/>
      <c r="J306" s="3"/>
      <c r="K306" s="3"/>
      <c r="R306" s="1"/>
    </row>
    <row r="307" spans="1:18">
      <c r="A307" s="1"/>
      <c r="B307" s="1"/>
      <c r="F307" s="3"/>
      <c r="G307" s="3"/>
      <c r="H307" s="3"/>
      <c r="I307" s="3"/>
      <c r="J307" s="3"/>
      <c r="K307" s="3"/>
      <c r="R307" s="1"/>
    </row>
    <row r="308" spans="1:18">
      <c r="A308" s="1"/>
      <c r="B308" s="1"/>
      <c r="F308" s="3"/>
      <c r="G308" s="3"/>
      <c r="H308" s="3"/>
      <c r="I308" s="3"/>
      <c r="J308" s="3"/>
      <c r="K308" s="3"/>
      <c r="R308" s="1"/>
    </row>
    <row r="309" spans="1:18">
      <c r="A309" s="1"/>
      <c r="B309" s="1"/>
      <c r="F309" s="3"/>
      <c r="G309" s="3"/>
      <c r="H309" s="3"/>
      <c r="I309" s="3"/>
      <c r="J309" s="3"/>
      <c r="K309" s="3"/>
      <c r="R309" s="1"/>
    </row>
    <row r="310" spans="1:18">
      <c r="A310" s="1"/>
      <c r="B310" s="1"/>
      <c r="F310" s="3"/>
      <c r="G310" s="3"/>
      <c r="H310" s="3"/>
      <c r="I310" s="3"/>
      <c r="J310" s="3"/>
      <c r="K310" s="3"/>
      <c r="R310" s="1"/>
    </row>
    <row r="311" spans="1:18">
      <c r="A311" s="1"/>
      <c r="B311" s="1"/>
      <c r="F311" s="3"/>
      <c r="G311" s="3"/>
      <c r="H311" s="3"/>
      <c r="I311" s="3"/>
      <c r="J311" s="3"/>
      <c r="K311" s="3"/>
      <c r="R311" s="1"/>
    </row>
    <row r="312" spans="1:18">
      <c r="A312" s="1"/>
      <c r="B312" s="1"/>
      <c r="F312" s="3"/>
      <c r="G312" s="3"/>
      <c r="H312" s="3"/>
      <c r="I312" s="3"/>
      <c r="J312" s="3"/>
      <c r="K312" s="3"/>
      <c r="R312" s="1"/>
    </row>
    <row r="313" spans="1:18">
      <c r="A313" s="1"/>
      <c r="B313" s="1"/>
      <c r="F313" s="3"/>
      <c r="G313" s="3"/>
      <c r="H313" s="3"/>
      <c r="I313" s="3"/>
      <c r="J313" s="3"/>
      <c r="K313" s="3"/>
      <c r="R313" s="1"/>
    </row>
    <row r="314" spans="1:18">
      <c r="A314" s="1"/>
      <c r="B314" s="1"/>
      <c r="F314" s="3"/>
      <c r="G314" s="3"/>
      <c r="H314" s="3"/>
      <c r="I314" s="3"/>
      <c r="J314" s="3"/>
      <c r="K314" s="3"/>
      <c r="R314" s="1"/>
    </row>
    <row r="315" spans="1:18">
      <c r="A315" s="1"/>
      <c r="B315" s="1"/>
      <c r="F315" s="3"/>
      <c r="G315" s="3"/>
      <c r="H315" s="3"/>
      <c r="I315" s="3"/>
      <c r="J315" s="3"/>
      <c r="K315" s="3"/>
      <c r="R315" s="1"/>
    </row>
    <row r="316" spans="1:18">
      <c r="A316" s="1"/>
      <c r="B316" s="1"/>
      <c r="F316" s="3"/>
      <c r="G316" s="3"/>
      <c r="H316" s="3"/>
      <c r="I316" s="3"/>
      <c r="J316" s="3"/>
      <c r="K316" s="3"/>
      <c r="R316" s="1"/>
    </row>
    <row r="317" spans="1:18">
      <c r="A317" s="1"/>
      <c r="B317" s="1"/>
      <c r="F317" s="3"/>
      <c r="G317" s="3"/>
      <c r="H317" s="3"/>
      <c r="I317" s="3"/>
      <c r="J317" s="3"/>
      <c r="K317" s="3"/>
      <c r="R317" s="1"/>
    </row>
    <row r="318" spans="1:18">
      <c r="A318" s="1"/>
      <c r="B318" s="1"/>
      <c r="F318" s="3"/>
      <c r="G318" s="3"/>
      <c r="H318" s="3"/>
      <c r="I318" s="3"/>
      <c r="J318" s="3"/>
      <c r="K318" s="3"/>
      <c r="R318" s="1"/>
    </row>
    <row r="319" spans="1:18">
      <c r="A319" s="1"/>
      <c r="B319" s="1"/>
      <c r="F319" s="3"/>
      <c r="G319" s="3"/>
      <c r="H319" s="3"/>
      <c r="I319" s="3"/>
      <c r="J319" s="3"/>
      <c r="K319" s="3"/>
      <c r="R319" s="1"/>
    </row>
    <row r="320" spans="1:18">
      <c r="A320" s="1"/>
      <c r="B320" s="1"/>
      <c r="F320" s="3"/>
      <c r="G320" s="3"/>
      <c r="H320" s="3"/>
      <c r="I320" s="3"/>
      <c r="J320" s="3"/>
      <c r="K320" s="3"/>
      <c r="R320" s="1"/>
    </row>
    <row r="321" spans="1:18">
      <c r="A321" s="1"/>
      <c r="B321" s="1"/>
      <c r="F321" s="3"/>
      <c r="G321" s="3"/>
      <c r="H321" s="3"/>
      <c r="I321" s="3"/>
      <c r="J321" s="3"/>
      <c r="K321" s="3"/>
      <c r="R321" s="1"/>
    </row>
    <row r="322" spans="1:18">
      <c r="A322" s="1"/>
      <c r="B322" s="1"/>
      <c r="F322" s="3"/>
      <c r="G322" s="3"/>
      <c r="H322" s="3"/>
      <c r="I322" s="3"/>
      <c r="J322" s="3"/>
      <c r="K322" s="3"/>
      <c r="R322" s="1"/>
    </row>
    <row r="323" spans="1:18">
      <c r="A323" s="1"/>
      <c r="B323" s="1"/>
      <c r="F323" s="3"/>
      <c r="G323" s="3"/>
      <c r="H323" s="3"/>
      <c r="I323" s="3"/>
      <c r="J323" s="3"/>
      <c r="K323" s="3"/>
      <c r="R323" s="1"/>
    </row>
    <row r="324" spans="1:18">
      <c r="A324" s="1"/>
      <c r="B324" s="1"/>
      <c r="F324" s="3"/>
      <c r="G324" s="3"/>
      <c r="H324" s="3"/>
      <c r="I324" s="3"/>
      <c r="J324" s="3"/>
      <c r="K324" s="3"/>
      <c r="R324" s="1"/>
    </row>
    <row r="325" spans="1:18">
      <c r="A325" s="1"/>
      <c r="B325" s="1"/>
      <c r="F325" s="3"/>
      <c r="G325" s="3"/>
      <c r="H325" s="3"/>
      <c r="I325" s="3"/>
      <c r="J325" s="3"/>
      <c r="K325" s="3"/>
      <c r="R325" s="1"/>
    </row>
    <row r="326" spans="1:18">
      <c r="A326" s="1"/>
      <c r="B326" s="1"/>
      <c r="F326" s="3"/>
      <c r="G326" s="3"/>
      <c r="H326" s="3"/>
      <c r="I326" s="3"/>
      <c r="J326" s="3"/>
      <c r="K326" s="3"/>
      <c r="R326" s="1"/>
    </row>
    <row r="327" spans="1:18">
      <c r="A327" s="1"/>
      <c r="B327" s="1"/>
      <c r="F327" s="3"/>
      <c r="G327" s="3"/>
      <c r="H327" s="3"/>
      <c r="I327" s="3"/>
      <c r="J327" s="3"/>
      <c r="K327" s="3"/>
      <c r="R327" s="1"/>
    </row>
    <row r="328" spans="1:18">
      <c r="A328" s="1"/>
      <c r="B328" s="1"/>
      <c r="F328" s="3"/>
      <c r="G328" s="3"/>
      <c r="H328" s="3"/>
      <c r="I328" s="3"/>
      <c r="J328" s="3"/>
      <c r="K328" s="3"/>
      <c r="R328" s="1"/>
    </row>
    <row r="329" spans="1:18">
      <c r="A329" s="1"/>
      <c r="B329" s="1"/>
      <c r="F329" s="3"/>
      <c r="G329" s="3"/>
      <c r="H329" s="3"/>
      <c r="I329" s="3"/>
      <c r="J329" s="3"/>
      <c r="K329" s="3"/>
      <c r="R329" s="1"/>
    </row>
    <row r="330" spans="1:18">
      <c r="A330" s="1"/>
      <c r="B330" s="1"/>
      <c r="F330" s="3"/>
      <c r="G330" s="3"/>
      <c r="H330" s="3"/>
      <c r="I330" s="3"/>
      <c r="J330" s="3"/>
      <c r="K330" s="3"/>
      <c r="R330" s="1"/>
    </row>
    <row r="331" spans="1:18">
      <c r="A331" s="1"/>
      <c r="B331" s="1"/>
      <c r="F331" s="3"/>
      <c r="G331" s="3"/>
      <c r="H331" s="3"/>
      <c r="I331" s="3"/>
      <c r="J331" s="3"/>
      <c r="K331" s="3"/>
      <c r="R331" s="1"/>
    </row>
    <row r="332" spans="1:18">
      <c r="A332" s="1"/>
      <c r="B332" s="1"/>
      <c r="F332" s="3"/>
      <c r="G332" s="3"/>
      <c r="H332" s="3"/>
      <c r="I332" s="3"/>
      <c r="J332" s="3"/>
      <c r="K332" s="3"/>
      <c r="R332" s="1"/>
    </row>
    <row r="333" spans="1:18">
      <c r="A333" s="1"/>
      <c r="B333" s="1"/>
      <c r="F333" s="3"/>
      <c r="G333" s="3"/>
      <c r="H333" s="3"/>
      <c r="I333" s="3"/>
      <c r="J333" s="3"/>
      <c r="K333" s="3"/>
      <c r="R333" s="1"/>
    </row>
    <row r="334" spans="1:18">
      <c r="A334" s="1"/>
      <c r="B334" s="1"/>
      <c r="F334" s="3"/>
      <c r="G334" s="3"/>
      <c r="H334" s="3"/>
      <c r="I334" s="3"/>
      <c r="J334" s="3"/>
      <c r="K334" s="3"/>
      <c r="R334" s="1"/>
    </row>
    <row r="335" spans="1:18">
      <c r="A335" s="1"/>
      <c r="B335" s="1"/>
      <c r="F335" s="3"/>
      <c r="G335" s="3"/>
      <c r="H335" s="3"/>
      <c r="I335" s="3"/>
      <c r="J335" s="3"/>
      <c r="K335" s="3"/>
      <c r="R335" s="1"/>
    </row>
    <row r="336" spans="1:18">
      <c r="A336" s="1"/>
      <c r="B336" s="1"/>
      <c r="F336" s="3"/>
      <c r="G336" s="3"/>
      <c r="H336" s="3"/>
      <c r="I336" s="3"/>
      <c r="J336" s="3"/>
      <c r="K336" s="3"/>
      <c r="R336" s="1"/>
    </row>
    <row r="337" spans="1:18">
      <c r="A337" s="1"/>
      <c r="B337" s="1"/>
      <c r="F337" s="3"/>
      <c r="G337" s="3"/>
      <c r="H337" s="3"/>
      <c r="I337" s="3"/>
      <c r="J337" s="3"/>
      <c r="K337" s="3"/>
      <c r="R337" s="1"/>
    </row>
    <row r="338" spans="1:18">
      <c r="A338" s="1"/>
      <c r="B338" s="1"/>
      <c r="F338" s="3"/>
      <c r="G338" s="3"/>
      <c r="H338" s="3"/>
      <c r="I338" s="3"/>
      <c r="J338" s="3"/>
      <c r="K338" s="3"/>
      <c r="R338" s="1"/>
    </row>
    <row r="339" spans="1:18">
      <c r="A339" s="1"/>
      <c r="B339" s="1"/>
      <c r="F339" s="3"/>
      <c r="G339" s="3"/>
      <c r="H339" s="3"/>
      <c r="I339" s="3"/>
      <c r="J339" s="3"/>
      <c r="K339" s="3"/>
      <c r="R339" s="1"/>
    </row>
    <row r="340" spans="1:18">
      <c r="A340" s="1"/>
      <c r="B340" s="1"/>
      <c r="F340" s="3"/>
      <c r="G340" s="3"/>
      <c r="H340" s="3"/>
      <c r="I340" s="3"/>
      <c r="J340" s="3"/>
      <c r="K340" s="3"/>
      <c r="R340" s="1"/>
    </row>
    <row r="341" spans="1:18">
      <c r="A341" s="1"/>
      <c r="B341" s="1"/>
      <c r="F341" s="3"/>
      <c r="G341" s="3"/>
      <c r="H341" s="3"/>
      <c r="I341" s="3"/>
      <c r="J341" s="3"/>
      <c r="K341" s="3"/>
      <c r="R341" s="1"/>
    </row>
    <row r="342" spans="1:18">
      <c r="A342" s="1"/>
      <c r="B342" s="1"/>
      <c r="F342" s="3"/>
      <c r="G342" s="3"/>
      <c r="H342" s="3"/>
      <c r="I342" s="3"/>
      <c r="J342" s="3"/>
      <c r="K342" s="3"/>
      <c r="R342" s="1"/>
    </row>
    <row r="343" spans="1:18">
      <c r="A343" s="1"/>
      <c r="B343" s="1"/>
      <c r="F343" s="3"/>
      <c r="G343" s="3"/>
      <c r="H343" s="3"/>
      <c r="I343" s="3"/>
      <c r="J343" s="3"/>
      <c r="K343" s="3"/>
      <c r="R343" s="1"/>
    </row>
    <row r="344" spans="1:18">
      <c r="A344" s="1"/>
      <c r="B344" s="1"/>
      <c r="F344" s="3"/>
      <c r="G344" s="3"/>
      <c r="H344" s="3"/>
      <c r="I344" s="3"/>
      <c r="J344" s="3"/>
      <c r="K344" s="3"/>
      <c r="R344" s="1"/>
    </row>
    <row r="345" spans="1:18">
      <c r="A345" s="1"/>
      <c r="B345" s="1"/>
      <c r="F345" s="3"/>
      <c r="G345" s="3"/>
      <c r="H345" s="3"/>
      <c r="I345" s="3"/>
      <c r="J345" s="3"/>
      <c r="K345" s="3"/>
      <c r="R345" s="1"/>
    </row>
    <row r="346" spans="1:18">
      <c r="A346" s="1"/>
      <c r="B346" s="1"/>
      <c r="F346" s="3"/>
      <c r="G346" s="3"/>
      <c r="H346" s="3"/>
      <c r="I346" s="3"/>
      <c r="J346" s="3"/>
      <c r="K346" s="3"/>
      <c r="R346" s="1"/>
    </row>
    <row r="347" spans="1:18">
      <c r="A347" s="1"/>
      <c r="B347" s="1"/>
      <c r="F347" s="3"/>
      <c r="G347" s="3"/>
      <c r="H347" s="3"/>
      <c r="I347" s="3"/>
      <c r="J347" s="3"/>
      <c r="K347" s="3"/>
      <c r="R347" s="1"/>
    </row>
    <row r="348" spans="1:18">
      <c r="A348" s="1"/>
      <c r="B348" s="1"/>
      <c r="F348" s="3"/>
      <c r="G348" s="3"/>
      <c r="H348" s="3"/>
      <c r="I348" s="3"/>
      <c r="J348" s="3"/>
      <c r="K348" s="3"/>
      <c r="R348" s="1"/>
    </row>
    <row r="349" spans="1:18">
      <c r="A349" s="1"/>
      <c r="B349" s="1"/>
      <c r="F349" s="3"/>
      <c r="G349" s="3"/>
      <c r="H349" s="3"/>
      <c r="I349" s="3"/>
      <c r="J349" s="3"/>
      <c r="K349" s="3"/>
      <c r="R349" s="1"/>
    </row>
    <row r="350" spans="1:18">
      <c r="A350" s="1"/>
      <c r="B350" s="1"/>
      <c r="F350" s="3"/>
      <c r="G350" s="3"/>
      <c r="H350" s="3"/>
      <c r="I350" s="3"/>
      <c r="J350" s="3"/>
      <c r="K350" s="3"/>
      <c r="R350" s="1"/>
    </row>
    <row r="351" spans="1:18">
      <c r="A351" s="1"/>
      <c r="B351" s="1"/>
      <c r="F351" s="3"/>
      <c r="G351" s="3"/>
      <c r="H351" s="3"/>
      <c r="I351" s="3"/>
      <c r="J351" s="3"/>
      <c r="K351" s="3"/>
      <c r="R351" s="1"/>
    </row>
    <row r="352" spans="1:18">
      <c r="A352" s="1"/>
      <c r="B352" s="1"/>
      <c r="F352" s="3"/>
      <c r="G352" s="3"/>
      <c r="H352" s="3"/>
      <c r="I352" s="3"/>
      <c r="J352" s="3"/>
      <c r="K352" s="3"/>
      <c r="R352" s="1"/>
    </row>
    <row r="353" spans="1:18">
      <c r="A353" s="1"/>
      <c r="B353" s="1"/>
      <c r="F353" s="3"/>
      <c r="G353" s="3"/>
      <c r="H353" s="3"/>
      <c r="I353" s="3"/>
      <c r="J353" s="3"/>
      <c r="K353" s="3"/>
      <c r="R353" s="1"/>
    </row>
    <row r="354" spans="1:18">
      <c r="A354" s="1"/>
      <c r="B354" s="1"/>
      <c r="F354" s="3"/>
      <c r="G354" s="3"/>
      <c r="H354" s="3"/>
      <c r="I354" s="3"/>
      <c r="J354" s="3"/>
      <c r="K354" s="3"/>
      <c r="R354" s="1"/>
    </row>
    <row r="355" spans="1:18">
      <c r="A355" s="1"/>
      <c r="B355" s="1"/>
      <c r="F355" s="3"/>
      <c r="G355" s="3"/>
      <c r="H355" s="3"/>
      <c r="I355" s="3"/>
      <c r="J355" s="3"/>
      <c r="K355" s="3"/>
      <c r="R355" s="1"/>
    </row>
    <row r="356" spans="1:18">
      <c r="A356" s="1"/>
      <c r="B356" s="1"/>
      <c r="F356" s="3"/>
      <c r="G356" s="3"/>
      <c r="H356" s="3"/>
      <c r="I356" s="3"/>
      <c r="J356" s="3"/>
      <c r="K356" s="3"/>
      <c r="R356" s="1"/>
    </row>
    <row r="357" spans="1:18">
      <c r="B357" s="1"/>
      <c r="R357" s="1"/>
    </row>
    <row r="358" spans="1:18">
      <c r="B358" s="1"/>
      <c r="R358" s="1"/>
    </row>
    <row r="359" spans="1:18">
      <c r="B359" s="1"/>
      <c r="R359" s="1"/>
    </row>
  </sheetData>
  <mergeCells count="42">
    <mergeCell ref="F164:F165"/>
    <mergeCell ref="G164:G165"/>
    <mergeCell ref="L164:L165"/>
    <mergeCell ref="H165:K165"/>
    <mergeCell ref="O165:Q165"/>
    <mergeCell ref="E164:E165"/>
    <mergeCell ref="C103:E103"/>
    <mergeCell ref="A104:A122"/>
    <mergeCell ref="D114:E114"/>
    <mergeCell ref="D121:E121"/>
    <mergeCell ref="C122:E122"/>
    <mergeCell ref="A123:A156"/>
    <mergeCell ref="D135:E135"/>
    <mergeCell ref="D150:E150"/>
    <mergeCell ref="D156:E156"/>
    <mergeCell ref="C157:E157"/>
    <mergeCell ref="C158:E158"/>
    <mergeCell ref="C159:E159"/>
    <mergeCell ref="C161:E161"/>
    <mergeCell ref="C162:E162"/>
    <mergeCell ref="A22:A47"/>
    <mergeCell ref="D22:E22"/>
    <mergeCell ref="D39:E39"/>
    <mergeCell ref="D47:E47"/>
    <mergeCell ref="A48:A102"/>
    <mergeCell ref="D95:E95"/>
    <mergeCell ref="D102:E102"/>
    <mergeCell ref="A7:A21"/>
    <mergeCell ref="D7:E7"/>
    <mergeCell ref="D13:E13"/>
    <mergeCell ref="D14:E14"/>
    <mergeCell ref="D20:E20"/>
    <mergeCell ref="D21:E21"/>
    <mergeCell ref="E3:J3"/>
    <mergeCell ref="P3:R3"/>
    <mergeCell ref="C5:E6"/>
    <mergeCell ref="F5:F6"/>
    <mergeCell ref="G5:G6"/>
    <mergeCell ref="H5:K5"/>
    <mergeCell ref="L5:L6"/>
    <mergeCell ref="O5:Q5"/>
    <mergeCell ref="R5:R6"/>
  </mergeCells>
  <phoneticPr fontId="2"/>
  <printOptions horizontalCentered="1"/>
  <pageMargins left="0" right="0" top="0.19685039370078741" bottom="0.19685039370078741" header="0" footer="0"/>
  <pageSetup paperSize="8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0"/>
  <sheetViews>
    <sheetView showZeros="0" workbookViewId="0">
      <selection activeCell="A7" sqref="A1:XFD1048576"/>
    </sheetView>
  </sheetViews>
  <sheetFormatPr defaultRowHeight="13.5"/>
  <cols>
    <col min="1" max="1" width="3.75" style="126" customWidth="1"/>
    <col min="2" max="2" width="3.375" style="127" customWidth="1"/>
    <col min="3" max="3" width="3.375" style="1" customWidth="1"/>
    <col min="4" max="4" width="1.875" style="1" customWidth="1"/>
    <col min="5" max="5" width="20.625" style="1" customWidth="1"/>
    <col min="6" max="6" width="9.75" style="1" customWidth="1"/>
    <col min="7" max="15" width="7.75" style="1" customWidth="1"/>
    <col min="16" max="17" width="6.875" style="1" customWidth="1"/>
    <col min="18" max="18" width="18.5" style="6" customWidth="1"/>
    <col min="19" max="16384" width="9" style="1"/>
  </cols>
  <sheetData>
    <row r="1" spans="1:18" ht="27.75" customHeight="1"/>
    <row r="2" spans="1:18" ht="31.5" customHeight="1">
      <c r="C2" s="142" t="s">
        <v>215</v>
      </c>
      <c r="D2" s="142"/>
      <c r="E2" s="142"/>
      <c r="F2" s="142"/>
      <c r="G2" s="142"/>
      <c r="H2" s="142"/>
    </row>
    <row r="3" spans="1:18">
      <c r="E3" s="212" t="s">
        <v>216</v>
      </c>
      <c r="F3" s="212"/>
      <c r="G3" s="213"/>
      <c r="H3" s="213"/>
      <c r="I3" s="213"/>
      <c r="J3" s="213"/>
      <c r="P3" s="214" t="s">
        <v>139</v>
      </c>
      <c r="Q3" s="214"/>
      <c r="R3" s="214"/>
    </row>
    <row r="4" spans="1:18">
      <c r="C4" s="2"/>
      <c r="D4" s="2"/>
      <c r="E4" s="2"/>
      <c r="F4" s="2"/>
      <c r="G4" s="2"/>
      <c r="H4" s="2"/>
      <c r="I4" s="2"/>
      <c r="J4" s="2" t="s">
        <v>217</v>
      </c>
      <c r="K4" s="2"/>
      <c r="L4" s="2"/>
      <c r="M4" s="2"/>
      <c r="N4" s="2"/>
      <c r="O4" s="2"/>
      <c r="P4" s="2"/>
      <c r="Q4" s="2"/>
      <c r="R4" s="15" t="s">
        <v>97</v>
      </c>
    </row>
    <row r="5" spans="1:18">
      <c r="C5" s="215" t="s">
        <v>0</v>
      </c>
      <c r="D5" s="216"/>
      <c r="E5" s="217"/>
      <c r="F5" s="221" t="s">
        <v>1</v>
      </c>
      <c r="G5" s="223" t="s">
        <v>2</v>
      </c>
      <c r="H5" s="225" t="s">
        <v>109</v>
      </c>
      <c r="I5" s="226"/>
      <c r="J5" s="227"/>
      <c r="K5" s="228"/>
      <c r="L5" s="223" t="s">
        <v>120</v>
      </c>
      <c r="M5" s="210" t="s">
        <v>140</v>
      </c>
      <c r="N5" s="210" t="s">
        <v>142</v>
      </c>
      <c r="O5" s="229" t="s">
        <v>121</v>
      </c>
      <c r="P5" s="230"/>
      <c r="Q5" s="231"/>
      <c r="R5" s="232" t="s">
        <v>138</v>
      </c>
    </row>
    <row r="6" spans="1:18">
      <c r="B6" s="128"/>
      <c r="C6" s="218"/>
      <c r="D6" s="219"/>
      <c r="E6" s="220"/>
      <c r="F6" s="222"/>
      <c r="G6" s="224"/>
      <c r="H6" s="167" t="s">
        <v>108</v>
      </c>
      <c r="I6" s="168" t="s">
        <v>107</v>
      </c>
      <c r="J6" s="169" t="s">
        <v>110</v>
      </c>
      <c r="K6" s="170" t="s">
        <v>134</v>
      </c>
      <c r="L6" s="224"/>
      <c r="M6" s="211" t="s">
        <v>218</v>
      </c>
      <c r="N6" s="211" t="s">
        <v>143</v>
      </c>
      <c r="O6" s="211" t="s">
        <v>150</v>
      </c>
      <c r="P6" s="171" t="s">
        <v>122</v>
      </c>
      <c r="Q6" s="172" t="s">
        <v>149</v>
      </c>
      <c r="R6" s="232"/>
    </row>
    <row r="7" spans="1:18" s="5" customFormat="1" ht="13.5" customHeight="1">
      <c r="A7" s="233">
        <v>1</v>
      </c>
      <c r="B7" s="43"/>
      <c r="C7" s="18"/>
      <c r="D7" s="234" t="s">
        <v>99</v>
      </c>
      <c r="E7" s="235"/>
      <c r="F7" s="43">
        <f>SUM(F8:F12)</f>
        <v>10200</v>
      </c>
      <c r="G7" s="43">
        <f t="shared" ref="G7:Q7" si="0">SUM(G8:G11)</f>
        <v>0</v>
      </c>
      <c r="H7" s="43">
        <f t="shared" si="0"/>
        <v>10200</v>
      </c>
      <c r="I7" s="44">
        <f t="shared" si="0"/>
        <v>2050</v>
      </c>
      <c r="J7" s="45">
        <f t="shared" si="0"/>
        <v>3050</v>
      </c>
      <c r="K7" s="46">
        <f t="shared" si="0"/>
        <v>5100</v>
      </c>
      <c r="L7" s="43">
        <f t="shared" si="0"/>
        <v>0</v>
      </c>
      <c r="M7" s="43"/>
      <c r="N7" s="43">
        <f t="shared" ref="N7" si="1">SUM(N8:N11)</f>
        <v>0</v>
      </c>
      <c r="O7" s="43">
        <f t="shared" si="0"/>
        <v>0</v>
      </c>
      <c r="P7" s="112">
        <f t="shared" si="0"/>
        <v>0</v>
      </c>
      <c r="Q7" s="46">
        <f t="shared" si="0"/>
        <v>0</v>
      </c>
      <c r="R7" s="7"/>
    </row>
    <row r="8" spans="1:18">
      <c r="A8" s="233"/>
      <c r="B8" s="47" t="s">
        <v>219</v>
      </c>
      <c r="C8" s="19"/>
      <c r="D8" s="20"/>
      <c r="E8" s="21" t="s">
        <v>111</v>
      </c>
      <c r="F8" s="47">
        <f t="shared" ref="F8:F71" si="2">SUM(G8:H8,L8:O8)</f>
        <v>6200</v>
      </c>
      <c r="G8" s="47"/>
      <c r="H8" s="47">
        <f t="shared" ref="H8:H79" si="3">SUM(I8:K8)</f>
        <v>6200</v>
      </c>
      <c r="I8" s="48">
        <v>1250</v>
      </c>
      <c r="J8" s="49">
        <v>1850</v>
      </c>
      <c r="K8" s="50">
        <v>3100</v>
      </c>
      <c r="L8" s="47"/>
      <c r="M8" s="47"/>
      <c r="N8" s="47"/>
      <c r="O8" s="47"/>
      <c r="P8" s="113"/>
      <c r="Q8" s="50"/>
      <c r="R8" s="8"/>
    </row>
    <row r="9" spans="1:18">
      <c r="A9" s="233"/>
      <c r="B9" s="47" t="s">
        <v>220</v>
      </c>
      <c r="C9" s="19" t="s">
        <v>3</v>
      </c>
      <c r="D9" s="20"/>
      <c r="E9" s="21" t="s">
        <v>112</v>
      </c>
      <c r="F9" s="47">
        <f t="shared" si="2"/>
        <v>2200</v>
      </c>
      <c r="G9" s="47"/>
      <c r="H9" s="47">
        <f t="shared" si="3"/>
        <v>2200</v>
      </c>
      <c r="I9" s="48">
        <v>450</v>
      </c>
      <c r="J9" s="49">
        <v>650</v>
      </c>
      <c r="K9" s="50">
        <v>1100</v>
      </c>
      <c r="L9" s="47"/>
      <c r="M9" s="47"/>
      <c r="N9" s="47"/>
      <c r="O9" s="47"/>
      <c r="P9" s="113"/>
      <c r="Q9" s="50"/>
      <c r="R9" s="8"/>
    </row>
    <row r="10" spans="1:18">
      <c r="A10" s="233"/>
      <c r="B10" s="47" t="s">
        <v>221</v>
      </c>
      <c r="C10" s="19"/>
      <c r="D10" s="20"/>
      <c r="E10" s="21" t="s">
        <v>113</v>
      </c>
      <c r="F10" s="47">
        <f t="shared" si="2"/>
        <v>300</v>
      </c>
      <c r="G10" s="47"/>
      <c r="H10" s="47">
        <f t="shared" si="3"/>
        <v>300</v>
      </c>
      <c r="I10" s="48">
        <v>70</v>
      </c>
      <c r="J10" s="49">
        <v>80</v>
      </c>
      <c r="K10" s="50">
        <v>150</v>
      </c>
      <c r="L10" s="47"/>
      <c r="M10" s="47"/>
      <c r="N10" s="47"/>
      <c r="O10" s="47"/>
      <c r="P10" s="113"/>
      <c r="Q10" s="50"/>
      <c r="R10" s="8"/>
    </row>
    <row r="11" spans="1:18">
      <c r="A11" s="233"/>
      <c r="B11" s="47" t="s">
        <v>222</v>
      </c>
      <c r="C11" s="19" t="s">
        <v>8</v>
      </c>
      <c r="D11" s="20"/>
      <c r="E11" s="21" t="s">
        <v>114</v>
      </c>
      <c r="F11" s="47">
        <f t="shared" si="2"/>
        <v>1500</v>
      </c>
      <c r="G11" s="47"/>
      <c r="H11" s="47">
        <f t="shared" si="3"/>
        <v>1500</v>
      </c>
      <c r="I11" s="48">
        <v>280</v>
      </c>
      <c r="J11" s="49">
        <v>470</v>
      </c>
      <c r="K11" s="50">
        <v>750</v>
      </c>
      <c r="L11" s="47"/>
      <c r="M11" s="47"/>
      <c r="N11" s="47"/>
      <c r="O11" s="47"/>
      <c r="P11" s="113"/>
      <c r="Q11" s="50"/>
      <c r="R11" s="8"/>
    </row>
    <row r="12" spans="1:18">
      <c r="A12" s="233"/>
      <c r="B12" s="52"/>
      <c r="C12" s="19"/>
      <c r="D12" s="22"/>
      <c r="E12" s="23"/>
      <c r="F12" s="51">
        <f t="shared" si="2"/>
        <v>0</v>
      </c>
      <c r="G12" s="52"/>
      <c r="H12" s="51">
        <f t="shared" si="3"/>
        <v>0</v>
      </c>
      <c r="I12" s="53"/>
      <c r="J12" s="54"/>
      <c r="K12" s="55"/>
      <c r="L12" s="52"/>
      <c r="M12" s="52"/>
      <c r="N12" s="52"/>
      <c r="O12" s="52"/>
      <c r="P12" s="114"/>
      <c r="Q12" s="55"/>
      <c r="R12" s="9"/>
    </row>
    <row r="13" spans="1:18" s="5" customFormat="1">
      <c r="A13" s="233"/>
      <c r="B13" s="56"/>
      <c r="C13" s="24"/>
      <c r="D13" s="236" t="s">
        <v>100</v>
      </c>
      <c r="E13" s="237"/>
      <c r="F13" s="56">
        <f t="shared" si="2"/>
        <v>10200</v>
      </c>
      <c r="G13" s="56">
        <f t="shared" ref="G13:O13" si="4">SUM(G7)</f>
        <v>0</v>
      </c>
      <c r="H13" s="56">
        <f t="shared" si="4"/>
        <v>10200</v>
      </c>
      <c r="I13" s="57">
        <f t="shared" si="4"/>
        <v>2050</v>
      </c>
      <c r="J13" s="58">
        <f t="shared" si="4"/>
        <v>3050</v>
      </c>
      <c r="K13" s="59">
        <f t="shared" si="4"/>
        <v>5100</v>
      </c>
      <c r="L13" s="56">
        <f t="shared" si="4"/>
        <v>0</v>
      </c>
      <c r="M13" s="56"/>
      <c r="N13" s="56">
        <f t="shared" ref="N13" si="5">SUM(N7)</f>
        <v>0</v>
      </c>
      <c r="O13" s="56">
        <f t="shared" si="4"/>
        <v>0</v>
      </c>
      <c r="P13" s="115">
        <f t="shared" ref="P13:Q13" si="6">SUM(P7)</f>
        <v>0</v>
      </c>
      <c r="Q13" s="59">
        <f t="shared" si="6"/>
        <v>0</v>
      </c>
      <c r="R13" s="14"/>
    </row>
    <row r="14" spans="1:18" s="5" customFormat="1">
      <c r="A14" s="233"/>
      <c r="B14" s="43"/>
      <c r="C14" s="18"/>
      <c r="D14" s="238" t="s">
        <v>101</v>
      </c>
      <c r="E14" s="239"/>
      <c r="F14" s="43">
        <f t="shared" si="2"/>
        <v>10200</v>
      </c>
      <c r="G14" s="43">
        <f>SUM(G15:G18)</f>
        <v>0</v>
      </c>
      <c r="H14" s="43">
        <f t="shared" si="3"/>
        <v>10200</v>
      </c>
      <c r="I14" s="44">
        <f>SUM(I15:I18)</f>
        <v>2050</v>
      </c>
      <c r="J14" s="45">
        <f>SUM(J15:J19)</f>
        <v>3050</v>
      </c>
      <c r="K14" s="46">
        <f>SUM(K15:K19)</f>
        <v>5100</v>
      </c>
      <c r="L14" s="43"/>
      <c r="M14" s="43"/>
      <c r="N14" s="43"/>
      <c r="O14" s="43"/>
      <c r="P14" s="112"/>
      <c r="Q14" s="46"/>
      <c r="R14" s="7"/>
    </row>
    <row r="15" spans="1:18">
      <c r="A15" s="233"/>
      <c r="B15" s="47" t="s">
        <v>223</v>
      </c>
      <c r="C15" s="19"/>
      <c r="D15" s="20"/>
      <c r="E15" s="21" t="s">
        <v>123</v>
      </c>
      <c r="F15" s="47">
        <f t="shared" si="2"/>
        <v>6200</v>
      </c>
      <c r="G15" s="47"/>
      <c r="H15" s="47">
        <f t="shared" si="3"/>
        <v>6200</v>
      </c>
      <c r="I15" s="48">
        <v>1250</v>
      </c>
      <c r="J15" s="49">
        <v>1850</v>
      </c>
      <c r="K15" s="50">
        <v>3100</v>
      </c>
      <c r="L15" s="47"/>
      <c r="M15" s="47"/>
      <c r="N15" s="47"/>
      <c r="O15" s="47"/>
      <c r="P15" s="113"/>
      <c r="Q15" s="50"/>
      <c r="R15" s="8"/>
    </row>
    <row r="16" spans="1:18">
      <c r="A16" s="233"/>
      <c r="B16" s="47" t="s">
        <v>224</v>
      </c>
      <c r="C16" s="19" t="s">
        <v>20</v>
      </c>
      <c r="D16" s="20"/>
      <c r="E16" s="21" t="s">
        <v>124</v>
      </c>
      <c r="F16" s="47">
        <f t="shared" si="2"/>
        <v>2200</v>
      </c>
      <c r="G16" s="47"/>
      <c r="H16" s="47">
        <f t="shared" si="3"/>
        <v>2200</v>
      </c>
      <c r="I16" s="48">
        <v>450</v>
      </c>
      <c r="J16" s="49">
        <v>650</v>
      </c>
      <c r="K16" s="50">
        <v>1100</v>
      </c>
      <c r="L16" s="47"/>
      <c r="M16" s="47"/>
      <c r="N16" s="47"/>
      <c r="O16" s="47"/>
      <c r="P16" s="113"/>
      <c r="Q16" s="50"/>
      <c r="R16" s="8"/>
    </row>
    <row r="17" spans="1:18">
      <c r="A17" s="233"/>
      <c r="B17" s="47" t="s">
        <v>225</v>
      </c>
      <c r="C17" s="19"/>
      <c r="D17" s="20"/>
      <c r="E17" s="21" t="s">
        <v>125</v>
      </c>
      <c r="F17" s="47">
        <f t="shared" si="2"/>
        <v>300</v>
      </c>
      <c r="G17" s="47"/>
      <c r="H17" s="47">
        <f t="shared" si="3"/>
        <v>300</v>
      </c>
      <c r="I17" s="48">
        <v>70</v>
      </c>
      <c r="J17" s="49">
        <v>80</v>
      </c>
      <c r="K17" s="50">
        <v>150</v>
      </c>
      <c r="L17" s="47"/>
      <c r="M17" s="47"/>
      <c r="N17" s="47"/>
      <c r="O17" s="47"/>
      <c r="P17" s="113"/>
      <c r="Q17" s="50"/>
      <c r="R17" s="8"/>
    </row>
    <row r="18" spans="1:18">
      <c r="A18" s="233"/>
      <c r="B18" s="47" t="s">
        <v>226</v>
      </c>
      <c r="C18" s="19" t="s">
        <v>83</v>
      </c>
      <c r="D18" s="20"/>
      <c r="E18" s="21" t="s">
        <v>126</v>
      </c>
      <c r="F18" s="47">
        <f t="shared" si="2"/>
        <v>1500</v>
      </c>
      <c r="G18" s="47"/>
      <c r="H18" s="47">
        <f t="shared" si="3"/>
        <v>1500</v>
      </c>
      <c r="I18" s="48">
        <v>280</v>
      </c>
      <c r="J18" s="49">
        <v>470</v>
      </c>
      <c r="K18" s="50">
        <v>750</v>
      </c>
      <c r="L18" s="47"/>
      <c r="M18" s="47"/>
      <c r="N18" s="47"/>
      <c r="O18" s="47"/>
      <c r="P18" s="113"/>
      <c r="Q18" s="50"/>
      <c r="R18" s="8"/>
    </row>
    <row r="19" spans="1:18">
      <c r="A19" s="233"/>
      <c r="B19" s="60"/>
      <c r="C19" s="19"/>
      <c r="D19" s="22"/>
      <c r="E19" s="23"/>
      <c r="F19" s="60">
        <f t="shared" si="2"/>
        <v>0</v>
      </c>
      <c r="G19" s="60"/>
      <c r="H19" s="60">
        <f t="shared" si="3"/>
        <v>0</v>
      </c>
      <c r="I19" s="61"/>
      <c r="J19" s="62"/>
      <c r="K19" s="63"/>
      <c r="L19" s="60"/>
      <c r="M19" s="60"/>
      <c r="N19" s="60"/>
      <c r="O19" s="60"/>
      <c r="P19" s="116"/>
      <c r="Q19" s="63"/>
      <c r="R19" s="9"/>
    </row>
    <row r="20" spans="1:18" s="5" customFormat="1">
      <c r="A20" s="233"/>
      <c r="B20" s="56"/>
      <c r="C20" s="25"/>
      <c r="D20" s="236" t="s">
        <v>102</v>
      </c>
      <c r="E20" s="237"/>
      <c r="F20" s="56">
        <f t="shared" si="2"/>
        <v>10200</v>
      </c>
      <c r="G20" s="56">
        <f t="shared" ref="G20:O20" si="7">SUM(G14)</f>
        <v>0</v>
      </c>
      <c r="H20" s="56">
        <f t="shared" si="7"/>
        <v>10200</v>
      </c>
      <c r="I20" s="57">
        <f t="shared" si="7"/>
        <v>2050</v>
      </c>
      <c r="J20" s="58">
        <f t="shared" si="7"/>
        <v>3050</v>
      </c>
      <c r="K20" s="59">
        <f t="shared" si="7"/>
        <v>5100</v>
      </c>
      <c r="L20" s="56">
        <f t="shared" si="7"/>
        <v>0</v>
      </c>
      <c r="M20" s="56"/>
      <c r="N20" s="56">
        <f t="shared" ref="N20" si="8">SUM(N14)</f>
        <v>0</v>
      </c>
      <c r="O20" s="56">
        <f t="shared" si="7"/>
        <v>0</v>
      </c>
      <c r="P20" s="115">
        <f t="shared" ref="P20:Q20" si="9">SUM(P14)</f>
        <v>0</v>
      </c>
      <c r="Q20" s="59">
        <f t="shared" si="9"/>
        <v>0</v>
      </c>
      <c r="R20" s="14"/>
    </row>
    <row r="21" spans="1:18" s="5" customFormat="1">
      <c r="A21" s="233"/>
      <c r="B21" s="56"/>
      <c r="C21" s="24"/>
      <c r="D21" s="240" t="s">
        <v>103</v>
      </c>
      <c r="E21" s="241"/>
      <c r="F21" s="56">
        <f t="shared" si="2"/>
        <v>0</v>
      </c>
      <c r="G21" s="56">
        <f>G13-G20</f>
        <v>0</v>
      </c>
      <c r="H21" s="56">
        <f t="shared" si="3"/>
        <v>0</v>
      </c>
      <c r="I21" s="57">
        <f>I13-I20</f>
        <v>0</v>
      </c>
      <c r="J21" s="58">
        <f>J13-J20</f>
        <v>0</v>
      </c>
      <c r="K21" s="59">
        <f>K13-K20</f>
        <v>0</v>
      </c>
      <c r="L21" s="56">
        <f>L13-L20</f>
        <v>0</v>
      </c>
      <c r="M21" s="56"/>
      <c r="N21" s="56">
        <f>N13-N20</f>
        <v>0</v>
      </c>
      <c r="O21" s="56">
        <f>O13-O20</f>
        <v>0</v>
      </c>
      <c r="P21" s="115">
        <f>P13-P20</f>
        <v>0</v>
      </c>
      <c r="Q21" s="59">
        <f>Q13-Q20</f>
        <v>0</v>
      </c>
      <c r="R21" s="14"/>
    </row>
    <row r="22" spans="1:18">
      <c r="A22" s="233">
        <v>2</v>
      </c>
      <c r="B22" s="64" t="s">
        <v>227</v>
      </c>
      <c r="C22" s="19"/>
      <c r="D22" s="238" t="s">
        <v>104</v>
      </c>
      <c r="E22" s="239"/>
      <c r="F22" s="47">
        <f t="shared" si="2"/>
        <v>0</v>
      </c>
      <c r="G22" s="47"/>
      <c r="H22" s="47">
        <f t="shared" si="3"/>
        <v>0</v>
      </c>
      <c r="I22" s="48"/>
      <c r="J22" s="49" t="s">
        <v>228</v>
      </c>
      <c r="K22" s="50" t="s">
        <v>229</v>
      </c>
      <c r="L22" s="47"/>
      <c r="M22" s="47"/>
      <c r="N22" s="64"/>
      <c r="O22" s="64"/>
      <c r="P22" s="117"/>
      <c r="Q22" s="67"/>
      <c r="R22" s="11"/>
    </row>
    <row r="23" spans="1:18">
      <c r="A23" s="233"/>
      <c r="B23" s="64" t="s">
        <v>230</v>
      </c>
      <c r="C23" s="19" t="s">
        <v>3</v>
      </c>
      <c r="D23" s="26" t="s">
        <v>4</v>
      </c>
      <c r="E23" s="27"/>
      <c r="F23" s="47">
        <f t="shared" si="2"/>
        <v>0</v>
      </c>
      <c r="G23" s="64"/>
      <c r="H23" s="47">
        <f t="shared" si="3"/>
        <v>0</v>
      </c>
      <c r="I23" s="65"/>
      <c r="J23" s="66"/>
      <c r="K23" s="67"/>
      <c r="L23" s="64"/>
      <c r="M23" s="64"/>
      <c r="N23" s="64"/>
      <c r="O23" s="64"/>
      <c r="P23" s="117"/>
      <c r="Q23" s="67"/>
      <c r="R23" s="12"/>
    </row>
    <row r="24" spans="1:18">
      <c r="A24" s="233"/>
      <c r="B24" s="64" t="s">
        <v>231</v>
      </c>
      <c r="C24" s="19"/>
      <c r="D24" s="26" t="s">
        <v>5</v>
      </c>
      <c r="E24" s="27"/>
      <c r="F24" s="47">
        <f t="shared" si="2"/>
        <v>0</v>
      </c>
      <c r="G24" s="64"/>
      <c r="H24" s="47">
        <f t="shared" si="3"/>
        <v>0</v>
      </c>
      <c r="I24" s="65"/>
      <c r="J24" s="66"/>
      <c r="K24" s="67"/>
      <c r="L24" s="64"/>
      <c r="M24" s="64"/>
      <c r="N24" s="64"/>
      <c r="O24" s="64"/>
      <c r="P24" s="117"/>
      <c r="Q24" s="67"/>
      <c r="R24" s="12"/>
    </row>
    <row r="25" spans="1:18" s="5" customFormat="1">
      <c r="A25" s="233"/>
      <c r="B25" s="64" t="s">
        <v>232</v>
      </c>
      <c r="C25" s="18"/>
      <c r="D25" s="26" t="s">
        <v>105</v>
      </c>
      <c r="E25" s="27"/>
      <c r="F25" s="43">
        <f t="shared" si="2"/>
        <v>51930</v>
      </c>
      <c r="G25" s="68"/>
      <c r="H25" s="43">
        <f t="shared" si="3"/>
        <v>46830</v>
      </c>
      <c r="I25" s="69">
        <f t="shared" ref="I25:Q25" si="10">SUM(I26:I31)</f>
        <v>16500</v>
      </c>
      <c r="J25" s="70">
        <f t="shared" si="10"/>
        <v>8030</v>
      </c>
      <c r="K25" s="71">
        <f t="shared" si="10"/>
        <v>22300</v>
      </c>
      <c r="L25" s="68">
        <f t="shared" si="10"/>
        <v>1000</v>
      </c>
      <c r="M25" s="68">
        <f t="shared" si="10"/>
        <v>4100</v>
      </c>
      <c r="N25" s="68">
        <f t="shared" si="10"/>
        <v>0</v>
      </c>
      <c r="O25" s="68">
        <f t="shared" si="10"/>
        <v>0</v>
      </c>
      <c r="P25" s="118">
        <f t="shared" si="10"/>
        <v>0</v>
      </c>
      <c r="Q25" s="71">
        <f t="shared" si="10"/>
        <v>0</v>
      </c>
      <c r="R25" s="13"/>
    </row>
    <row r="26" spans="1:18">
      <c r="A26" s="233"/>
      <c r="B26" s="64" t="s">
        <v>233</v>
      </c>
      <c r="C26" s="19"/>
      <c r="D26" s="28"/>
      <c r="E26" s="132" t="s">
        <v>208</v>
      </c>
      <c r="F26" s="47">
        <f t="shared" si="2"/>
        <v>16500</v>
      </c>
      <c r="G26" s="64"/>
      <c r="H26" s="47">
        <f t="shared" si="3"/>
        <v>16500</v>
      </c>
      <c r="I26" s="65">
        <v>16500</v>
      </c>
      <c r="J26" s="66"/>
      <c r="K26" s="67"/>
      <c r="L26" s="64"/>
      <c r="M26" s="64"/>
      <c r="N26" s="64"/>
      <c r="O26" s="64"/>
      <c r="P26" s="117"/>
      <c r="Q26" s="67"/>
      <c r="R26" s="106"/>
    </row>
    <row r="27" spans="1:18">
      <c r="A27" s="233"/>
      <c r="B27" s="64" t="s">
        <v>234</v>
      </c>
      <c r="C27" s="19" t="s">
        <v>8</v>
      </c>
      <c r="D27" s="28"/>
      <c r="E27" s="132" t="s">
        <v>209</v>
      </c>
      <c r="F27" s="47">
        <f t="shared" si="2"/>
        <v>34400</v>
      </c>
      <c r="G27" s="64"/>
      <c r="H27" s="47">
        <f>SUM(I27:K27)</f>
        <v>30300</v>
      </c>
      <c r="I27" s="65"/>
      <c r="J27" s="66">
        <v>8000</v>
      </c>
      <c r="K27" s="67">
        <v>22300</v>
      </c>
      <c r="L27" s="64"/>
      <c r="M27" s="64">
        <v>4100</v>
      </c>
      <c r="N27" s="64"/>
      <c r="O27" s="64"/>
      <c r="P27" s="117"/>
      <c r="Q27" s="67"/>
      <c r="R27" s="105"/>
    </row>
    <row r="28" spans="1:18">
      <c r="A28" s="233"/>
      <c r="B28" s="64" t="s">
        <v>235</v>
      </c>
      <c r="C28" s="19"/>
      <c r="D28" s="28"/>
      <c r="E28" s="138" t="s">
        <v>204</v>
      </c>
      <c r="F28" s="47">
        <f t="shared" si="2"/>
        <v>1000</v>
      </c>
      <c r="G28" s="64"/>
      <c r="H28" s="47">
        <f t="shared" ref="H28:H31" si="11">SUM(I28:K28)</f>
        <v>0</v>
      </c>
      <c r="I28" s="65"/>
      <c r="J28" s="66"/>
      <c r="K28" s="67"/>
      <c r="L28" s="64">
        <v>1000</v>
      </c>
      <c r="M28" s="64"/>
      <c r="N28" s="64"/>
      <c r="O28" s="64"/>
      <c r="P28" s="117"/>
      <c r="Q28" s="67"/>
      <c r="R28" s="8"/>
    </row>
    <row r="29" spans="1:18">
      <c r="A29" s="233"/>
      <c r="B29" s="64" t="s">
        <v>236</v>
      </c>
      <c r="C29" s="19"/>
      <c r="D29" s="28"/>
      <c r="E29" s="138" t="s">
        <v>205</v>
      </c>
      <c r="F29" s="47">
        <f t="shared" si="2"/>
        <v>0</v>
      </c>
      <c r="G29" s="64"/>
      <c r="H29" s="47">
        <f t="shared" si="11"/>
        <v>0</v>
      </c>
      <c r="I29" s="65"/>
      <c r="J29" s="66"/>
      <c r="K29" s="67"/>
      <c r="L29" s="64"/>
      <c r="M29" s="64"/>
      <c r="N29" s="64"/>
      <c r="O29" s="64"/>
      <c r="P29" s="117"/>
      <c r="Q29" s="67"/>
      <c r="R29" s="12"/>
    </row>
    <row r="30" spans="1:18">
      <c r="A30" s="233"/>
      <c r="B30" s="64" t="s">
        <v>237</v>
      </c>
      <c r="C30" s="19"/>
      <c r="D30" s="28"/>
      <c r="E30" s="138" t="s">
        <v>238</v>
      </c>
      <c r="F30" s="47">
        <f t="shared" si="2"/>
        <v>0</v>
      </c>
      <c r="G30" s="64"/>
      <c r="H30" s="47">
        <f t="shared" si="11"/>
        <v>0</v>
      </c>
      <c r="I30" s="65"/>
      <c r="J30" s="66"/>
      <c r="K30" s="67"/>
      <c r="L30" s="64"/>
      <c r="M30" s="64"/>
      <c r="N30" s="64"/>
      <c r="O30" s="64"/>
      <c r="P30" s="117"/>
      <c r="Q30" s="67"/>
      <c r="R30" s="12"/>
    </row>
    <row r="31" spans="1:18">
      <c r="A31" s="233"/>
      <c r="B31" s="64" t="s">
        <v>239</v>
      </c>
      <c r="C31" s="19"/>
      <c r="D31" s="28"/>
      <c r="E31" s="138" t="s">
        <v>207</v>
      </c>
      <c r="F31" s="47">
        <f t="shared" si="2"/>
        <v>30</v>
      </c>
      <c r="G31" s="64"/>
      <c r="H31" s="47">
        <f t="shared" si="11"/>
        <v>30</v>
      </c>
      <c r="I31" s="65"/>
      <c r="J31" s="66">
        <v>30</v>
      </c>
      <c r="K31" s="67"/>
      <c r="L31" s="64"/>
      <c r="M31" s="64"/>
      <c r="N31" s="64"/>
      <c r="O31" s="64"/>
      <c r="P31" s="117"/>
      <c r="Q31" s="67"/>
      <c r="R31" s="12"/>
    </row>
    <row r="32" spans="1:18">
      <c r="A32" s="233"/>
      <c r="B32" s="47" t="s">
        <v>240</v>
      </c>
      <c r="C32" s="19"/>
      <c r="D32" s="36" t="s">
        <v>151</v>
      </c>
      <c r="E32" s="29"/>
      <c r="F32" s="68">
        <f t="shared" si="2"/>
        <v>250</v>
      </c>
      <c r="G32" s="64"/>
      <c r="H32" s="47"/>
      <c r="I32" s="65"/>
      <c r="J32" s="66"/>
      <c r="K32" s="67"/>
      <c r="L32" s="64"/>
      <c r="M32" s="64"/>
      <c r="N32" s="64"/>
      <c r="O32" s="68">
        <f t="shared" ref="O32:O35" si="12">SUM(P32:Q32)</f>
        <v>250</v>
      </c>
      <c r="P32" s="117"/>
      <c r="Q32" s="71">
        <v>250</v>
      </c>
      <c r="R32" s="12"/>
    </row>
    <row r="33" spans="1:18">
      <c r="A33" s="233"/>
      <c r="B33" s="64" t="s">
        <v>241</v>
      </c>
      <c r="C33" s="19"/>
      <c r="D33" s="36" t="s">
        <v>6</v>
      </c>
      <c r="E33" s="27"/>
      <c r="F33" s="68">
        <f t="shared" si="2"/>
        <v>0</v>
      </c>
      <c r="G33" s="68"/>
      <c r="H33" s="68">
        <f>SUM(I33:K33)</f>
        <v>0</v>
      </c>
      <c r="I33" s="69"/>
      <c r="J33" s="70"/>
      <c r="K33" s="71"/>
      <c r="L33" s="68"/>
      <c r="M33" s="68"/>
      <c r="N33" s="68"/>
      <c r="O33" s="68">
        <f t="shared" si="12"/>
        <v>0</v>
      </c>
      <c r="P33" s="118"/>
      <c r="Q33" s="71"/>
      <c r="R33" s="106"/>
    </row>
    <row r="34" spans="1:18">
      <c r="A34" s="233"/>
      <c r="B34" s="64" t="s">
        <v>242</v>
      </c>
      <c r="C34" s="19"/>
      <c r="D34" s="26" t="s">
        <v>7</v>
      </c>
      <c r="E34" s="31"/>
      <c r="F34" s="43">
        <f t="shared" si="2"/>
        <v>740</v>
      </c>
      <c r="G34" s="43">
        <v>200</v>
      </c>
      <c r="H34" s="43">
        <f t="shared" si="3"/>
        <v>540</v>
      </c>
      <c r="I34" s="44">
        <v>150</v>
      </c>
      <c r="J34" s="45">
        <v>110</v>
      </c>
      <c r="K34" s="46">
        <v>280</v>
      </c>
      <c r="L34" s="43"/>
      <c r="M34" s="43"/>
      <c r="N34" s="43"/>
      <c r="O34" s="68">
        <f t="shared" si="12"/>
        <v>0</v>
      </c>
      <c r="P34" s="112"/>
      <c r="Q34" s="46"/>
      <c r="R34" s="162"/>
    </row>
    <row r="35" spans="1:18">
      <c r="A35" s="233"/>
      <c r="B35" s="64" t="s">
        <v>243</v>
      </c>
      <c r="C35" s="19"/>
      <c r="D35" s="26" t="s">
        <v>9</v>
      </c>
      <c r="E35" s="27"/>
      <c r="F35" s="43">
        <f t="shared" si="2"/>
        <v>2550</v>
      </c>
      <c r="G35" s="68">
        <v>50</v>
      </c>
      <c r="H35" s="43">
        <f t="shared" si="3"/>
        <v>550</v>
      </c>
      <c r="I35" s="69">
        <v>250</v>
      </c>
      <c r="J35" s="70">
        <v>200</v>
      </c>
      <c r="K35" s="71">
        <v>100</v>
      </c>
      <c r="L35" s="68"/>
      <c r="M35" s="68">
        <v>1700</v>
      </c>
      <c r="N35" s="68">
        <v>250</v>
      </c>
      <c r="O35" s="68">
        <f t="shared" si="12"/>
        <v>0</v>
      </c>
      <c r="P35" s="118"/>
      <c r="Q35" s="71"/>
      <c r="R35" s="12"/>
    </row>
    <row r="36" spans="1:18" s="5" customFormat="1">
      <c r="A36" s="233"/>
      <c r="B36" s="64" t="s">
        <v>244</v>
      </c>
      <c r="C36" s="18"/>
      <c r="D36" s="26" t="s">
        <v>117</v>
      </c>
      <c r="E36" s="27"/>
      <c r="F36" s="43">
        <f t="shared" si="2"/>
        <v>14650</v>
      </c>
      <c r="G36" s="68"/>
      <c r="H36" s="43">
        <f t="shared" si="3"/>
        <v>0</v>
      </c>
      <c r="I36" s="69">
        <f t="shared" ref="I36:Q36" si="13">SUM(I37:I39)</f>
        <v>0</v>
      </c>
      <c r="J36" s="70">
        <f t="shared" si="13"/>
        <v>0</v>
      </c>
      <c r="K36" s="71">
        <f t="shared" si="13"/>
        <v>0</v>
      </c>
      <c r="L36" s="68">
        <f t="shared" si="13"/>
        <v>0</v>
      </c>
      <c r="M36" s="68">
        <f t="shared" si="13"/>
        <v>0</v>
      </c>
      <c r="N36" s="68">
        <f t="shared" si="13"/>
        <v>7500</v>
      </c>
      <c r="O36" s="68">
        <f t="shared" si="13"/>
        <v>7150</v>
      </c>
      <c r="P36" s="118">
        <f t="shared" si="13"/>
        <v>7150</v>
      </c>
      <c r="Q36" s="71">
        <f t="shared" si="13"/>
        <v>0</v>
      </c>
      <c r="R36" s="13"/>
    </row>
    <row r="37" spans="1:18">
      <c r="A37" s="233"/>
      <c r="B37" s="64" t="s">
        <v>245</v>
      </c>
      <c r="C37" s="19"/>
      <c r="D37" s="28"/>
      <c r="E37" s="29" t="s">
        <v>118</v>
      </c>
      <c r="F37" s="47">
        <f t="shared" si="2"/>
        <v>0</v>
      </c>
      <c r="G37" s="64"/>
      <c r="H37" s="47">
        <f t="shared" si="3"/>
        <v>0</v>
      </c>
      <c r="I37" s="65"/>
      <c r="J37" s="66"/>
      <c r="K37" s="67"/>
      <c r="L37" s="64"/>
      <c r="M37" s="64"/>
      <c r="N37" s="64"/>
      <c r="O37" s="64"/>
      <c r="P37" s="117"/>
      <c r="Q37" s="67"/>
      <c r="R37" s="12"/>
    </row>
    <row r="38" spans="1:18">
      <c r="A38" s="233"/>
      <c r="B38" s="64" t="s">
        <v>246</v>
      </c>
      <c r="C38" s="19"/>
      <c r="D38" s="32"/>
      <c r="E38" s="33" t="s">
        <v>127</v>
      </c>
      <c r="F38" s="64">
        <f t="shared" si="2"/>
        <v>14000</v>
      </c>
      <c r="G38" s="64"/>
      <c r="H38" s="64">
        <f t="shared" si="3"/>
        <v>0</v>
      </c>
      <c r="I38" s="65"/>
      <c r="J38" s="66"/>
      <c r="K38" s="67"/>
      <c r="L38" s="64"/>
      <c r="M38" s="64"/>
      <c r="N38" s="64">
        <v>7500</v>
      </c>
      <c r="O38" s="64">
        <f>SUM(P38:Q38)</f>
        <v>6500</v>
      </c>
      <c r="P38" s="117">
        <v>6500</v>
      </c>
      <c r="Q38" s="67"/>
      <c r="R38" s="9"/>
    </row>
    <row r="39" spans="1:18" ht="13.5" customHeight="1">
      <c r="A39" s="233"/>
      <c r="B39" s="64" t="s">
        <v>247</v>
      </c>
      <c r="C39" s="19"/>
      <c r="D39" s="248" t="s">
        <v>119</v>
      </c>
      <c r="E39" s="249"/>
      <c r="F39" s="64">
        <f t="shared" si="2"/>
        <v>650</v>
      </c>
      <c r="G39" s="64"/>
      <c r="H39" s="64">
        <f t="shared" si="3"/>
        <v>0</v>
      </c>
      <c r="I39" s="65"/>
      <c r="J39" s="66"/>
      <c r="K39" s="67"/>
      <c r="L39" s="64"/>
      <c r="M39" s="64"/>
      <c r="N39" s="64"/>
      <c r="O39" s="64">
        <f>SUM(P39:Q39)</f>
        <v>650</v>
      </c>
      <c r="P39" s="117">
        <v>650</v>
      </c>
      <c r="Q39" s="67"/>
      <c r="R39" s="12"/>
    </row>
    <row r="40" spans="1:18" ht="13.5" customHeight="1">
      <c r="A40" s="233"/>
      <c r="B40" s="64" t="s">
        <v>248</v>
      </c>
      <c r="C40" s="19"/>
      <c r="D40" s="26" t="s">
        <v>116</v>
      </c>
      <c r="E40" s="27"/>
      <c r="F40" s="43">
        <f t="shared" si="2"/>
        <v>172</v>
      </c>
      <c r="G40" s="68">
        <v>172</v>
      </c>
      <c r="H40" s="43">
        <f t="shared" si="3"/>
        <v>0</v>
      </c>
      <c r="I40" s="69"/>
      <c r="J40" s="70"/>
      <c r="K40" s="71"/>
      <c r="L40" s="68"/>
      <c r="M40" s="68"/>
      <c r="N40" s="68"/>
      <c r="O40" s="68"/>
      <c r="P40" s="118"/>
      <c r="Q40" s="71"/>
      <c r="R40" s="12"/>
    </row>
    <row r="41" spans="1:18">
      <c r="A41" s="233"/>
      <c r="B41" s="64" t="s">
        <v>249</v>
      </c>
      <c r="C41" s="19"/>
      <c r="D41" s="26" t="s">
        <v>128</v>
      </c>
      <c r="E41" s="27"/>
      <c r="F41" s="43">
        <f t="shared" si="2"/>
        <v>40</v>
      </c>
      <c r="G41" s="68">
        <v>40</v>
      </c>
      <c r="H41" s="43">
        <f t="shared" si="3"/>
        <v>0</v>
      </c>
      <c r="I41" s="69"/>
      <c r="J41" s="70"/>
      <c r="K41" s="71"/>
      <c r="L41" s="68"/>
      <c r="M41" s="68"/>
      <c r="N41" s="68"/>
      <c r="O41" s="68"/>
      <c r="P41" s="118"/>
      <c r="Q41" s="71"/>
      <c r="R41" s="12"/>
    </row>
    <row r="42" spans="1:18">
      <c r="A42" s="233"/>
      <c r="B42" s="52" t="s">
        <v>250</v>
      </c>
      <c r="C42" s="19"/>
      <c r="D42" s="26" t="s">
        <v>10</v>
      </c>
      <c r="E42" s="27"/>
      <c r="F42" s="43">
        <f t="shared" si="2"/>
        <v>4000</v>
      </c>
      <c r="G42" s="68"/>
      <c r="H42" s="43">
        <f t="shared" si="3"/>
        <v>1500</v>
      </c>
      <c r="I42" s="69">
        <f t="shared" ref="I42:N42" si="14">SUM(I43:I45)</f>
        <v>1500</v>
      </c>
      <c r="J42" s="70">
        <f t="shared" si="14"/>
        <v>0</v>
      </c>
      <c r="K42" s="71">
        <f t="shared" si="14"/>
        <v>0</v>
      </c>
      <c r="L42" s="68">
        <f t="shared" si="14"/>
        <v>2500</v>
      </c>
      <c r="M42" s="68">
        <f t="shared" si="14"/>
        <v>0</v>
      </c>
      <c r="N42" s="68">
        <f t="shared" si="14"/>
        <v>0</v>
      </c>
      <c r="O42" s="68"/>
      <c r="P42" s="118"/>
      <c r="Q42" s="71"/>
      <c r="R42" s="12"/>
    </row>
    <row r="43" spans="1:18">
      <c r="A43" s="233"/>
      <c r="B43" s="52" t="s">
        <v>251</v>
      </c>
      <c r="C43" s="19"/>
      <c r="D43" s="32"/>
      <c r="E43" s="35" t="s">
        <v>135</v>
      </c>
      <c r="F43" s="47">
        <f t="shared" si="2"/>
        <v>4000</v>
      </c>
      <c r="G43" s="64"/>
      <c r="H43" s="47">
        <f t="shared" si="3"/>
        <v>1500</v>
      </c>
      <c r="I43" s="65">
        <v>1500</v>
      </c>
      <c r="J43" s="66"/>
      <c r="K43" s="55"/>
      <c r="L43" s="52">
        <v>2500</v>
      </c>
      <c r="M43" s="52"/>
      <c r="N43" s="52"/>
      <c r="O43" s="52"/>
      <c r="P43" s="114"/>
      <c r="Q43" s="55"/>
      <c r="R43" s="42"/>
    </row>
    <row r="44" spans="1:18">
      <c r="A44" s="233"/>
      <c r="B44" s="52" t="s">
        <v>252</v>
      </c>
      <c r="C44" s="19"/>
      <c r="D44" s="32"/>
      <c r="E44" s="35" t="s">
        <v>136</v>
      </c>
      <c r="F44" s="47">
        <f t="shared" si="2"/>
        <v>0</v>
      </c>
      <c r="G44" s="64"/>
      <c r="H44" s="47">
        <f t="shared" si="3"/>
        <v>0</v>
      </c>
      <c r="I44" s="65"/>
      <c r="J44" s="66"/>
      <c r="K44" s="55"/>
      <c r="L44" s="52"/>
      <c r="M44" s="52"/>
      <c r="N44" s="52"/>
      <c r="O44" s="52"/>
      <c r="P44" s="114"/>
      <c r="Q44" s="55"/>
      <c r="R44" s="12"/>
    </row>
    <row r="45" spans="1:18">
      <c r="A45" s="233"/>
      <c r="B45" s="64" t="s">
        <v>253</v>
      </c>
      <c r="C45" s="19"/>
      <c r="D45" s="32"/>
      <c r="E45" s="34" t="s">
        <v>137</v>
      </c>
      <c r="F45" s="47">
        <f t="shared" si="2"/>
        <v>0</v>
      </c>
      <c r="G45" s="64"/>
      <c r="H45" s="47">
        <f t="shared" si="3"/>
        <v>0</v>
      </c>
      <c r="I45" s="65"/>
      <c r="J45" s="66"/>
      <c r="K45" s="55"/>
      <c r="L45" s="52"/>
      <c r="M45" s="52"/>
      <c r="N45" s="52"/>
      <c r="O45" s="52"/>
      <c r="P45" s="114"/>
      <c r="Q45" s="55"/>
      <c r="R45" s="12"/>
    </row>
    <row r="46" spans="1:18">
      <c r="A46" s="233"/>
      <c r="B46" s="47" t="s">
        <v>254</v>
      </c>
      <c r="C46" s="19"/>
      <c r="D46" s="36" t="s">
        <v>115</v>
      </c>
      <c r="E46" s="30"/>
      <c r="F46" s="16">
        <f t="shared" si="2"/>
        <v>1000</v>
      </c>
      <c r="G46" s="64"/>
      <c r="H46" s="16">
        <f t="shared" si="3"/>
        <v>1000</v>
      </c>
      <c r="I46" s="147"/>
      <c r="J46" s="148">
        <v>1000</v>
      </c>
      <c r="K46" s="139"/>
      <c r="L46" s="87"/>
      <c r="M46" s="87"/>
      <c r="N46" s="87"/>
      <c r="O46" s="87"/>
      <c r="P46" s="119"/>
      <c r="Q46" s="125"/>
      <c r="R46" s="42"/>
    </row>
    <row r="47" spans="1:18" s="5" customFormat="1">
      <c r="A47" s="233"/>
      <c r="B47" s="56"/>
      <c r="C47" s="24"/>
      <c r="D47" s="246" t="s">
        <v>84</v>
      </c>
      <c r="E47" s="247"/>
      <c r="F47" s="56">
        <f t="shared" si="2"/>
        <v>75332</v>
      </c>
      <c r="G47" s="56">
        <f>SUM(G22:G25,G33:G36,G40:G46)</f>
        <v>462</v>
      </c>
      <c r="H47" s="56">
        <f t="shared" si="3"/>
        <v>50420</v>
      </c>
      <c r="I47" s="57">
        <f t="shared" ref="I47:N47" si="15">SUM(I22:I25,I33:I36,I40:I42,I46)</f>
        <v>18400</v>
      </c>
      <c r="J47" s="149">
        <f t="shared" si="15"/>
        <v>9340</v>
      </c>
      <c r="K47" s="59">
        <f t="shared" si="15"/>
        <v>22680</v>
      </c>
      <c r="L47" s="56">
        <f t="shared" si="15"/>
        <v>3500</v>
      </c>
      <c r="M47" s="56">
        <f t="shared" si="15"/>
        <v>5800</v>
      </c>
      <c r="N47" s="56">
        <f t="shared" si="15"/>
        <v>7750</v>
      </c>
      <c r="O47" s="115">
        <f>SUM(P47:R47)</f>
        <v>7400</v>
      </c>
      <c r="P47" s="115">
        <f>SUM(P22:P25,P33:P36,P40:P42,P46)</f>
        <v>7150</v>
      </c>
      <c r="Q47" s="115">
        <f>SUM(Q22:Q25,Q32,Q33:Q36,Q40:Q42,Q46)</f>
        <v>250</v>
      </c>
      <c r="R47" s="17"/>
    </row>
    <row r="48" spans="1:18" s="5" customFormat="1">
      <c r="A48" s="233">
        <v>3</v>
      </c>
      <c r="B48" s="64"/>
      <c r="C48" s="18"/>
      <c r="D48" s="37" t="s">
        <v>11</v>
      </c>
      <c r="E48" s="31"/>
      <c r="F48" s="43">
        <f t="shared" si="2"/>
        <v>53230</v>
      </c>
      <c r="G48" s="43">
        <f>SUM(G49:G55)</f>
        <v>220</v>
      </c>
      <c r="H48" s="43">
        <f t="shared" si="3"/>
        <v>37410</v>
      </c>
      <c r="I48" s="44">
        <f t="shared" ref="I48:Q48" si="16">SUM(I49:I55)</f>
        <v>14610</v>
      </c>
      <c r="J48" s="150">
        <f t="shared" si="16"/>
        <v>7130</v>
      </c>
      <c r="K48" s="46">
        <f t="shared" si="16"/>
        <v>15670</v>
      </c>
      <c r="L48" s="43">
        <f t="shared" si="16"/>
        <v>3360</v>
      </c>
      <c r="M48" s="43">
        <f t="shared" si="16"/>
        <v>3330</v>
      </c>
      <c r="N48" s="43">
        <f t="shared" si="16"/>
        <v>6220</v>
      </c>
      <c r="O48" s="43">
        <f t="shared" si="16"/>
        <v>2690</v>
      </c>
      <c r="P48" s="112">
        <f t="shared" si="16"/>
        <v>2620</v>
      </c>
      <c r="Q48" s="46">
        <f t="shared" si="16"/>
        <v>70</v>
      </c>
      <c r="R48" s="12"/>
    </row>
    <row r="49" spans="1:18">
      <c r="A49" s="233"/>
      <c r="B49" s="64" t="s">
        <v>255</v>
      </c>
      <c r="C49" s="19"/>
      <c r="D49" s="28"/>
      <c r="E49" s="29" t="s">
        <v>12</v>
      </c>
      <c r="F49" s="47">
        <f t="shared" si="2"/>
        <v>220</v>
      </c>
      <c r="G49" s="64">
        <v>220</v>
      </c>
      <c r="H49" s="47">
        <f t="shared" si="3"/>
        <v>0</v>
      </c>
      <c r="I49" s="65"/>
      <c r="J49" s="151"/>
      <c r="K49" s="67"/>
      <c r="L49" s="64"/>
      <c r="M49" s="64"/>
      <c r="N49" s="64"/>
      <c r="O49" s="64">
        <f t="shared" ref="O49:O55" si="17">SUM(P49:Q49)</f>
        <v>0</v>
      </c>
      <c r="P49" s="117"/>
      <c r="Q49" s="67"/>
      <c r="R49" s="12"/>
    </row>
    <row r="50" spans="1:18">
      <c r="A50" s="233"/>
      <c r="B50" s="64" t="s">
        <v>256</v>
      </c>
      <c r="C50" s="19"/>
      <c r="D50" s="28"/>
      <c r="E50" s="29" t="s">
        <v>13</v>
      </c>
      <c r="F50" s="47">
        <f t="shared" si="2"/>
        <v>26175</v>
      </c>
      <c r="G50" s="64"/>
      <c r="H50" s="47">
        <f t="shared" si="3"/>
        <v>18590</v>
      </c>
      <c r="I50" s="65">
        <v>6850</v>
      </c>
      <c r="J50" s="151">
        <v>3520</v>
      </c>
      <c r="K50" s="67">
        <v>8220</v>
      </c>
      <c r="L50" s="64">
        <v>2260</v>
      </c>
      <c r="M50" s="64">
        <v>1600</v>
      </c>
      <c r="N50" s="64">
        <v>2175</v>
      </c>
      <c r="O50" s="64">
        <f t="shared" si="17"/>
        <v>1550</v>
      </c>
      <c r="P50" s="117">
        <v>1500</v>
      </c>
      <c r="Q50" s="67">
        <v>50</v>
      </c>
      <c r="R50" s="12"/>
    </row>
    <row r="51" spans="1:18">
      <c r="A51" s="233"/>
      <c r="B51" s="64" t="s">
        <v>257</v>
      </c>
      <c r="C51" s="19"/>
      <c r="D51" s="28"/>
      <c r="E51" s="29" t="s">
        <v>14</v>
      </c>
      <c r="F51" s="47">
        <f t="shared" si="2"/>
        <v>10950</v>
      </c>
      <c r="G51" s="64"/>
      <c r="H51" s="47">
        <f t="shared" si="3"/>
        <v>8300</v>
      </c>
      <c r="I51" s="65">
        <v>2900</v>
      </c>
      <c r="J51" s="151">
        <v>1500</v>
      </c>
      <c r="K51" s="67">
        <v>3900</v>
      </c>
      <c r="L51" s="64">
        <v>520</v>
      </c>
      <c r="M51" s="64">
        <v>460</v>
      </c>
      <c r="N51" s="64">
        <v>980</v>
      </c>
      <c r="O51" s="64">
        <f t="shared" si="17"/>
        <v>690</v>
      </c>
      <c r="P51" s="117">
        <v>670</v>
      </c>
      <c r="Q51" s="67">
        <v>20</v>
      </c>
      <c r="R51" s="12"/>
    </row>
    <row r="52" spans="1:18">
      <c r="A52" s="233"/>
      <c r="B52" s="64" t="s">
        <v>258</v>
      </c>
      <c r="C52" s="19"/>
      <c r="D52" s="32"/>
      <c r="E52" s="33" t="s">
        <v>15</v>
      </c>
      <c r="F52" s="64">
        <f t="shared" si="2"/>
        <v>7260</v>
      </c>
      <c r="G52" s="64"/>
      <c r="H52" s="64">
        <f t="shared" si="3"/>
        <v>4510</v>
      </c>
      <c r="I52" s="65">
        <v>2750</v>
      </c>
      <c r="J52" s="151">
        <v>1060</v>
      </c>
      <c r="K52" s="55">
        <v>700</v>
      </c>
      <c r="L52" s="64"/>
      <c r="M52" s="52">
        <v>750</v>
      </c>
      <c r="N52" s="52">
        <v>2000</v>
      </c>
      <c r="O52" s="64">
        <f t="shared" si="17"/>
        <v>0</v>
      </c>
      <c r="P52" s="114"/>
      <c r="Q52" s="55"/>
      <c r="R52" s="12"/>
    </row>
    <row r="53" spans="1:18">
      <c r="A53" s="233"/>
      <c r="B53" s="64" t="s">
        <v>259</v>
      </c>
      <c r="C53" s="19"/>
      <c r="D53" s="28"/>
      <c r="E53" s="29" t="s">
        <v>16</v>
      </c>
      <c r="F53" s="47">
        <f t="shared" si="2"/>
        <v>0</v>
      </c>
      <c r="G53" s="47"/>
      <c r="H53" s="47">
        <f t="shared" si="3"/>
        <v>0</v>
      </c>
      <c r="I53" s="48"/>
      <c r="J53" s="110"/>
      <c r="K53" s="67"/>
      <c r="L53" s="64"/>
      <c r="M53" s="64"/>
      <c r="N53" s="64"/>
      <c r="O53" s="64">
        <f t="shared" si="17"/>
        <v>0</v>
      </c>
      <c r="P53" s="117"/>
      <c r="Q53" s="67"/>
      <c r="R53" s="12"/>
    </row>
    <row r="54" spans="1:18">
      <c r="A54" s="233"/>
      <c r="B54" s="64" t="s">
        <v>260</v>
      </c>
      <c r="C54" s="19"/>
      <c r="D54" s="28"/>
      <c r="E54" s="29" t="s">
        <v>17</v>
      </c>
      <c r="F54" s="47">
        <f t="shared" si="2"/>
        <v>1790</v>
      </c>
      <c r="G54" s="64"/>
      <c r="H54" s="47">
        <f t="shared" si="3"/>
        <v>1210</v>
      </c>
      <c r="I54" s="65">
        <v>510</v>
      </c>
      <c r="J54" s="151">
        <v>250</v>
      </c>
      <c r="K54" s="67">
        <v>450</v>
      </c>
      <c r="L54" s="64">
        <v>140</v>
      </c>
      <c r="M54" s="64">
        <v>160</v>
      </c>
      <c r="N54" s="64">
        <v>180</v>
      </c>
      <c r="O54" s="64">
        <f t="shared" si="17"/>
        <v>100</v>
      </c>
      <c r="P54" s="117">
        <v>100</v>
      </c>
      <c r="Q54" s="67"/>
      <c r="R54" s="12"/>
    </row>
    <row r="55" spans="1:18">
      <c r="A55" s="233"/>
      <c r="B55" s="64" t="s">
        <v>261</v>
      </c>
      <c r="C55" s="19"/>
      <c r="D55" s="28"/>
      <c r="E55" s="29" t="s">
        <v>18</v>
      </c>
      <c r="F55" s="47">
        <f t="shared" si="2"/>
        <v>6835</v>
      </c>
      <c r="G55" s="64"/>
      <c r="H55" s="47">
        <f t="shared" si="3"/>
        <v>4800</v>
      </c>
      <c r="I55" s="65">
        <v>1600</v>
      </c>
      <c r="J55" s="151">
        <v>800</v>
      </c>
      <c r="K55" s="67">
        <v>2400</v>
      </c>
      <c r="L55" s="64">
        <v>440</v>
      </c>
      <c r="M55" s="64">
        <v>360</v>
      </c>
      <c r="N55" s="64">
        <v>885</v>
      </c>
      <c r="O55" s="64">
        <f t="shared" si="17"/>
        <v>350</v>
      </c>
      <c r="P55" s="117">
        <v>350</v>
      </c>
      <c r="Q55" s="67"/>
      <c r="R55" s="12"/>
    </row>
    <row r="56" spans="1:18" s="5" customFormat="1">
      <c r="A56" s="233"/>
      <c r="B56" s="64"/>
      <c r="C56" s="18"/>
      <c r="D56" s="26" t="s">
        <v>19</v>
      </c>
      <c r="E56" s="27"/>
      <c r="F56" s="43">
        <f t="shared" si="2"/>
        <v>7075</v>
      </c>
      <c r="G56" s="68">
        <f>SUM(G57:G75)</f>
        <v>65</v>
      </c>
      <c r="H56" s="43">
        <f t="shared" si="3"/>
        <v>5915</v>
      </c>
      <c r="I56" s="69">
        <f t="shared" ref="I56:Q56" si="18">SUM(I57:I75)</f>
        <v>2110</v>
      </c>
      <c r="J56" s="152">
        <f t="shared" si="18"/>
        <v>1050</v>
      </c>
      <c r="K56" s="71">
        <f t="shared" si="18"/>
        <v>2755</v>
      </c>
      <c r="L56" s="68">
        <f t="shared" si="18"/>
        <v>125</v>
      </c>
      <c r="M56" s="68">
        <f t="shared" si="18"/>
        <v>205</v>
      </c>
      <c r="N56" s="68">
        <f t="shared" si="18"/>
        <v>510</v>
      </c>
      <c r="O56" s="68">
        <f t="shared" si="18"/>
        <v>255</v>
      </c>
      <c r="P56" s="118">
        <f t="shared" si="18"/>
        <v>175</v>
      </c>
      <c r="Q56" s="71">
        <f t="shared" si="18"/>
        <v>80</v>
      </c>
      <c r="R56" s="12"/>
    </row>
    <row r="57" spans="1:18">
      <c r="A57" s="233"/>
      <c r="B57" s="64" t="s">
        <v>262</v>
      </c>
      <c r="C57" s="19" t="s">
        <v>20</v>
      </c>
      <c r="D57" s="28"/>
      <c r="E57" s="29" t="s">
        <v>21</v>
      </c>
      <c r="F57" s="47">
        <f t="shared" si="2"/>
        <v>215</v>
      </c>
      <c r="G57" s="64"/>
      <c r="H57" s="47">
        <f t="shared" si="3"/>
        <v>170</v>
      </c>
      <c r="I57" s="65">
        <v>60</v>
      </c>
      <c r="J57" s="151">
        <v>30</v>
      </c>
      <c r="K57" s="67">
        <v>80</v>
      </c>
      <c r="L57" s="64">
        <v>10</v>
      </c>
      <c r="M57" s="64">
        <v>10</v>
      </c>
      <c r="N57" s="64">
        <v>15</v>
      </c>
      <c r="O57" s="64">
        <f>SUM(P57:Q57)</f>
        <v>10</v>
      </c>
      <c r="P57" s="117">
        <v>10</v>
      </c>
      <c r="Q57" s="67"/>
      <c r="R57" s="12"/>
    </row>
    <row r="58" spans="1:18">
      <c r="A58" s="233"/>
      <c r="B58" s="64" t="s">
        <v>263</v>
      </c>
      <c r="C58" s="19"/>
      <c r="D58" s="28"/>
      <c r="E58" s="29" t="s">
        <v>22</v>
      </c>
      <c r="F58" s="47">
        <f t="shared" si="2"/>
        <v>135</v>
      </c>
      <c r="G58" s="64">
        <v>0</v>
      </c>
      <c r="H58" s="47">
        <f t="shared" si="3"/>
        <v>70</v>
      </c>
      <c r="I58" s="65">
        <v>20</v>
      </c>
      <c r="J58" s="151">
        <v>20</v>
      </c>
      <c r="K58" s="67">
        <v>30</v>
      </c>
      <c r="L58" s="64">
        <v>40</v>
      </c>
      <c r="M58" s="64"/>
      <c r="N58" s="64"/>
      <c r="O58" s="64">
        <f>SUM(P58:Q58)</f>
        <v>25</v>
      </c>
      <c r="P58" s="117">
        <v>25</v>
      </c>
      <c r="Q58" s="67"/>
      <c r="R58" s="12"/>
    </row>
    <row r="59" spans="1:18">
      <c r="A59" s="233"/>
      <c r="B59" s="64" t="s">
        <v>264</v>
      </c>
      <c r="C59" s="19"/>
      <c r="D59" s="28"/>
      <c r="E59" s="29" t="s">
        <v>23</v>
      </c>
      <c r="F59" s="47">
        <f t="shared" si="2"/>
        <v>80</v>
      </c>
      <c r="G59" s="64"/>
      <c r="H59" s="47">
        <f t="shared" si="3"/>
        <v>70</v>
      </c>
      <c r="I59" s="65">
        <v>30</v>
      </c>
      <c r="J59" s="151">
        <v>20</v>
      </c>
      <c r="K59" s="67">
        <v>20</v>
      </c>
      <c r="L59" s="64">
        <v>5</v>
      </c>
      <c r="M59" s="64"/>
      <c r="N59" s="64"/>
      <c r="O59" s="64">
        <f t="shared" ref="O59:O92" si="19">SUM(P59:Q59)</f>
        <v>5</v>
      </c>
      <c r="P59" s="117">
        <v>5</v>
      </c>
      <c r="Q59" s="67"/>
      <c r="R59" s="12"/>
    </row>
    <row r="60" spans="1:18">
      <c r="A60" s="233"/>
      <c r="B60" s="47" t="s">
        <v>265</v>
      </c>
      <c r="C60" s="19"/>
      <c r="D60" s="28"/>
      <c r="E60" s="29" t="s">
        <v>24</v>
      </c>
      <c r="F60" s="47">
        <f t="shared" si="2"/>
        <v>189</v>
      </c>
      <c r="G60" s="64">
        <v>5</v>
      </c>
      <c r="H60" s="47">
        <f t="shared" si="3"/>
        <v>160</v>
      </c>
      <c r="I60" s="65">
        <v>50</v>
      </c>
      <c r="J60" s="151">
        <v>30</v>
      </c>
      <c r="K60" s="67">
        <v>80</v>
      </c>
      <c r="L60" s="64">
        <v>5</v>
      </c>
      <c r="M60" s="64">
        <v>5</v>
      </c>
      <c r="N60" s="64">
        <v>5</v>
      </c>
      <c r="O60" s="64">
        <f t="shared" si="19"/>
        <v>9</v>
      </c>
      <c r="P60" s="117">
        <v>5</v>
      </c>
      <c r="Q60" s="67">
        <v>4</v>
      </c>
      <c r="R60" s="12"/>
    </row>
    <row r="61" spans="1:18">
      <c r="A61" s="233"/>
      <c r="B61" s="64" t="s">
        <v>266</v>
      </c>
      <c r="C61" s="19"/>
      <c r="D61" s="28"/>
      <c r="E61" s="29" t="s">
        <v>25</v>
      </c>
      <c r="F61" s="47">
        <f t="shared" si="2"/>
        <v>50</v>
      </c>
      <c r="G61" s="64"/>
      <c r="H61" s="47">
        <f t="shared" si="3"/>
        <v>40</v>
      </c>
      <c r="I61" s="65">
        <v>10</v>
      </c>
      <c r="J61" s="151">
        <v>20</v>
      </c>
      <c r="K61" s="67">
        <v>10</v>
      </c>
      <c r="L61" s="64"/>
      <c r="M61" s="64"/>
      <c r="N61" s="64">
        <v>5</v>
      </c>
      <c r="O61" s="64">
        <f t="shared" si="19"/>
        <v>5</v>
      </c>
      <c r="P61" s="117">
        <v>5</v>
      </c>
      <c r="Q61" s="67"/>
      <c r="R61" s="141"/>
    </row>
    <row r="62" spans="1:18">
      <c r="A62" s="233"/>
      <c r="B62" s="64" t="s">
        <v>267</v>
      </c>
      <c r="C62" s="19"/>
      <c r="D62" s="28"/>
      <c r="E62" s="29" t="s">
        <v>26</v>
      </c>
      <c r="F62" s="47">
        <f t="shared" si="2"/>
        <v>164</v>
      </c>
      <c r="G62" s="64">
        <v>3</v>
      </c>
      <c r="H62" s="47">
        <f t="shared" si="3"/>
        <v>150</v>
      </c>
      <c r="I62" s="65">
        <v>50</v>
      </c>
      <c r="J62" s="151">
        <v>30</v>
      </c>
      <c r="K62" s="67">
        <v>70</v>
      </c>
      <c r="L62" s="64">
        <v>5</v>
      </c>
      <c r="M62" s="64"/>
      <c r="N62" s="64"/>
      <c r="O62" s="64">
        <f t="shared" si="19"/>
        <v>6</v>
      </c>
      <c r="P62" s="117">
        <v>5</v>
      </c>
      <c r="Q62" s="67">
        <v>1</v>
      </c>
      <c r="R62" s="12"/>
    </row>
    <row r="63" spans="1:18">
      <c r="A63" s="233"/>
      <c r="B63" s="64" t="s">
        <v>268</v>
      </c>
      <c r="C63" s="19"/>
      <c r="D63" s="28"/>
      <c r="E63" s="29" t="s">
        <v>27</v>
      </c>
      <c r="F63" s="47">
        <f t="shared" si="2"/>
        <v>310</v>
      </c>
      <c r="G63" s="64"/>
      <c r="H63" s="47">
        <f t="shared" si="3"/>
        <v>300</v>
      </c>
      <c r="I63" s="65">
        <v>100</v>
      </c>
      <c r="J63" s="151">
        <v>60</v>
      </c>
      <c r="K63" s="67">
        <v>140</v>
      </c>
      <c r="L63" s="64">
        <v>0</v>
      </c>
      <c r="M63" s="64"/>
      <c r="N63" s="64">
        <v>10</v>
      </c>
      <c r="O63" s="64">
        <f t="shared" si="19"/>
        <v>0</v>
      </c>
      <c r="P63" s="117"/>
      <c r="Q63" s="67"/>
      <c r="R63" s="12"/>
    </row>
    <row r="64" spans="1:18">
      <c r="A64" s="233"/>
      <c r="B64" s="64" t="s">
        <v>269</v>
      </c>
      <c r="C64" s="19"/>
      <c r="D64" s="28"/>
      <c r="E64" s="29" t="s">
        <v>28</v>
      </c>
      <c r="F64" s="47">
        <f t="shared" si="2"/>
        <v>95</v>
      </c>
      <c r="G64" s="64"/>
      <c r="H64" s="47">
        <f t="shared" si="3"/>
        <v>55</v>
      </c>
      <c r="I64" s="65">
        <v>20</v>
      </c>
      <c r="J64" s="151">
        <v>20</v>
      </c>
      <c r="K64" s="67">
        <v>15</v>
      </c>
      <c r="L64" s="64">
        <v>25</v>
      </c>
      <c r="M64" s="64"/>
      <c r="N64" s="64">
        <v>15</v>
      </c>
      <c r="O64" s="64">
        <f t="shared" si="19"/>
        <v>0</v>
      </c>
      <c r="P64" s="117"/>
      <c r="Q64" s="67"/>
      <c r="R64" s="12"/>
    </row>
    <row r="65" spans="1:18">
      <c r="A65" s="233"/>
      <c r="B65" s="64" t="s">
        <v>270</v>
      </c>
      <c r="C65" s="19"/>
      <c r="D65" s="32"/>
      <c r="E65" s="33" t="s">
        <v>29</v>
      </c>
      <c r="F65" s="64">
        <f t="shared" si="2"/>
        <v>1485</v>
      </c>
      <c r="G65" s="64"/>
      <c r="H65" s="64">
        <f t="shared" si="3"/>
        <v>1150</v>
      </c>
      <c r="I65" s="53">
        <v>400</v>
      </c>
      <c r="J65" s="153">
        <v>200</v>
      </c>
      <c r="K65" s="55">
        <v>550</v>
      </c>
      <c r="L65" s="52"/>
      <c r="M65" s="52">
        <v>10</v>
      </c>
      <c r="N65" s="52">
        <v>170</v>
      </c>
      <c r="O65" s="64">
        <f t="shared" si="19"/>
        <v>155</v>
      </c>
      <c r="P65" s="114">
        <v>100</v>
      </c>
      <c r="Q65" s="55">
        <v>55</v>
      </c>
      <c r="R65" s="12"/>
    </row>
    <row r="66" spans="1:18">
      <c r="A66" s="233"/>
      <c r="B66" s="64" t="s">
        <v>271</v>
      </c>
      <c r="C66" s="19"/>
      <c r="D66" s="28"/>
      <c r="E66" s="29" t="s">
        <v>30</v>
      </c>
      <c r="F66" s="47">
        <f t="shared" si="2"/>
        <v>495</v>
      </c>
      <c r="G66" s="64">
        <v>15</v>
      </c>
      <c r="H66" s="64">
        <f t="shared" si="3"/>
        <v>300</v>
      </c>
      <c r="I66" s="65">
        <v>110</v>
      </c>
      <c r="J66" s="151">
        <v>50</v>
      </c>
      <c r="K66" s="67">
        <v>140</v>
      </c>
      <c r="L66" s="64">
        <v>5</v>
      </c>
      <c r="M66" s="64">
        <v>45</v>
      </c>
      <c r="N66" s="64">
        <v>130</v>
      </c>
      <c r="O66" s="64">
        <f t="shared" si="19"/>
        <v>0</v>
      </c>
      <c r="P66" s="117"/>
      <c r="Q66" s="67"/>
      <c r="R66" s="12"/>
    </row>
    <row r="67" spans="1:18">
      <c r="A67" s="233"/>
      <c r="B67" s="64" t="s">
        <v>272</v>
      </c>
      <c r="C67" s="19"/>
      <c r="D67" s="28"/>
      <c r="E67" s="29" t="s">
        <v>31</v>
      </c>
      <c r="F67" s="64">
        <f t="shared" si="2"/>
        <v>0</v>
      </c>
      <c r="G67" s="64"/>
      <c r="H67" s="64">
        <f t="shared" si="3"/>
        <v>0</v>
      </c>
      <c r="I67" s="65"/>
      <c r="J67" s="151"/>
      <c r="K67" s="67"/>
      <c r="L67" s="64"/>
      <c r="M67" s="64"/>
      <c r="N67" s="64"/>
      <c r="O67" s="64">
        <f t="shared" si="19"/>
        <v>0</v>
      </c>
      <c r="P67" s="117"/>
      <c r="Q67" s="67"/>
      <c r="R67" s="12"/>
    </row>
    <row r="68" spans="1:18">
      <c r="A68" s="233"/>
      <c r="B68" s="64" t="s">
        <v>273</v>
      </c>
      <c r="C68" s="19"/>
      <c r="D68" s="28"/>
      <c r="E68" s="29" t="s">
        <v>32</v>
      </c>
      <c r="F68" s="47">
        <f t="shared" si="2"/>
        <v>25</v>
      </c>
      <c r="G68" s="64"/>
      <c r="H68" s="47">
        <f t="shared" si="3"/>
        <v>25</v>
      </c>
      <c r="I68" s="65">
        <v>10</v>
      </c>
      <c r="J68" s="151">
        <v>10</v>
      </c>
      <c r="K68" s="67">
        <v>5</v>
      </c>
      <c r="L68" s="64"/>
      <c r="M68" s="64"/>
      <c r="N68" s="64"/>
      <c r="O68" s="64">
        <f t="shared" si="19"/>
        <v>0</v>
      </c>
      <c r="P68" s="117"/>
      <c r="Q68" s="67"/>
      <c r="R68" s="12"/>
    </row>
    <row r="69" spans="1:18">
      <c r="A69" s="233"/>
      <c r="B69" s="64" t="s">
        <v>274</v>
      </c>
      <c r="C69" s="19"/>
      <c r="D69" s="28"/>
      <c r="E69" s="29" t="s">
        <v>145</v>
      </c>
      <c r="F69" s="47">
        <f t="shared" si="2"/>
        <v>510</v>
      </c>
      <c r="G69" s="64"/>
      <c r="H69" s="47">
        <f t="shared" si="3"/>
        <v>390</v>
      </c>
      <c r="I69" s="65">
        <v>140</v>
      </c>
      <c r="J69" s="151">
        <v>70</v>
      </c>
      <c r="K69" s="67">
        <v>180</v>
      </c>
      <c r="L69" s="64"/>
      <c r="M69" s="64">
        <v>120</v>
      </c>
      <c r="N69" s="64"/>
      <c r="O69" s="64">
        <f t="shared" si="19"/>
        <v>0</v>
      </c>
      <c r="P69" s="117"/>
      <c r="Q69" s="67"/>
      <c r="R69" s="12"/>
    </row>
    <row r="70" spans="1:18">
      <c r="A70" s="233"/>
      <c r="B70" s="52" t="s">
        <v>275</v>
      </c>
      <c r="C70" s="19"/>
      <c r="D70" s="28"/>
      <c r="E70" s="29" t="s">
        <v>33</v>
      </c>
      <c r="F70" s="47">
        <f t="shared" si="2"/>
        <v>120</v>
      </c>
      <c r="G70" s="64">
        <v>5</v>
      </c>
      <c r="H70" s="47">
        <f t="shared" si="3"/>
        <v>70</v>
      </c>
      <c r="I70" s="65">
        <v>20</v>
      </c>
      <c r="J70" s="151">
        <v>20</v>
      </c>
      <c r="K70" s="67">
        <v>30</v>
      </c>
      <c r="L70" s="64">
        <v>10</v>
      </c>
      <c r="M70" s="64">
        <v>15</v>
      </c>
      <c r="N70" s="64">
        <v>5</v>
      </c>
      <c r="O70" s="64">
        <f t="shared" si="19"/>
        <v>15</v>
      </c>
      <c r="P70" s="117">
        <v>10</v>
      </c>
      <c r="Q70" s="67">
        <v>5</v>
      </c>
      <c r="R70" s="12"/>
    </row>
    <row r="71" spans="1:18">
      <c r="A71" s="233"/>
      <c r="B71" s="52" t="s">
        <v>276</v>
      </c>
      <c r="C71" s="19"/>
      <c r="D71" s="32"/>
      <c r="E71" s="33" t="s">
        <v>34</v>
      </c>
      <c r="F71" s="64">
        <f t="shared" si="2"/>
        <v>1700</v>
      </c>
      <c r="G71" s="64"/>
      <c r="H71" s="64">
        <f t="shared" si="3"/>
        <v>1540</v>
      </c>
      <c r="I71" s="65">
        <v>580</v>
      </c>
      <c r="J71" s="151">
        <v>250</v>
      </c>
      <c r="K71" s="55">
        <v>710</v>
      </c>
      <c r="L71" s="52"/>
      <c r="M71" s="52"/>
      <c r="N71" s="52">
        <v>150</v>
      </c>
      <c r="O71" s="64">
        <f t="shared" si="19"/>
        <v>10</v>
      </c>
      <c r="P71" s="114"/>
      <c r="Q71" s="55">
        <v>10</v>
      </c>
      <c r="R71" s="9"/>
    </row>
    <row r="72" spans="1:18">
      <c r="A72" s="233"/>
      <c r="B72" s="52" t="s">
        <v>277</v>
      </c>
      <c r="C72" s="19"/>
      <c r="D72" s="28"/>
      <c r="E72" s="29" t="s">
        <v>35</v>
      </c>
      <c r="F72" s="64">
        <f t="shared" ref="F72:F98" si="20">SUM(G72:H72,L72:O72)</f>
        <v>1320</v>
      </c>
      <c r="G72" s="64"/>
      <c r="H72" s="64">
        <f t="shared" si="3"/>
        <v>1320</v>
      </c>
      <c r="I72" s="65">
        <v>470</v>
      </c>
      <c r="J72" s="151">
        <v>200</v>
      </c>
      <c r="K72" s="67">
        <v>650</v>
      </c>
      <c r="L72" s="64"/>
      <c r="M72" s="64"/>
      <c r="N72" s="64"/>
      <c r="O72" s="64">
        <f t="shared" si="19"/>
        <v>0</v>
      </c>
      <c r="P72" s="117"/>
      <c r="Q72" s="67"/>
      <c r="R72" s="12"/>
    </row>
    <row r="73" spans="1:18">
      <c r="A73" s="233"/>
      <c r="B73" s="64" t="s">
        <v>278</v>
      </c>
      <c r="C73" s="19"/>
      <c r="D73" s="28"/>
      <c r="E73" s="29" t="s">
        <v>36</v>
      </c>
      <c r="F73" s="64">
        <f t="shared" si="20"/>
        <v>55</v>
      </c>
      <c r="G73" s="64">
        <v>5</v>
      </c>
      <c r="H73" s="64">
        <f t="shared" si="3"/>
        <v>35</v>
      </c>
      <c r="I73" s="65">
        <v>10</v>
      </c>
      <c r="J73" s="151">
        <v>10</v>
      </c>
      <c r="K73" s="67">
        <v>15</v>
      </c>
      <c r="L73" s="64">
        <v>15</v>
      </c>
      <c r="M73" s="64"/>
      <c r="N73" s="64"/>
      <c r="O73" s="64">
        <f t="shared" si="19"/>
        <v>0</v>
      </c>
      <c r="P73" s="117"/>
      <c r="Q73" s="67"/>
      <c r="R73" s="12"/>
    </row>
    <row r="74" spans="1:18">
      <c r="A74" s="233"/>
      <c r="B74" s="47" t="s">
        <v>279</v>
      </c>
      <c r="C74" s="19" t="s">
        <v>37</v>
      </c>
      <c r="D74" s="28"/>
      <c r="E74" s="29" t="s">
        <v>38</v>
      </c>
      <c r="F74" s="47">
        <f t="shared" si="20"/>
        <v>127</v>
      </c>
      <c r="G74" s="64">
        <v>32</v>
      </c>
      <c r="H74" s="47">
        <f t="shared" si="3"/>
        <v>70</v>
      </c>
      <c r="I74" s="65">
        <v>30</v>
      </c>
      <c r="J74" s="151">
        <v>10</v>
      </c>
      <c r="K74" s="67">
        <v>30</v>
      </c>
      <c r="L74" s="64">
        <v>5</v>
      </c>
      <c r="M74" s="64"/>
      <c r="N74" s="64">
        <v>5</v>
      </c>
      <c r="O74" s="64">
        <f t="shared" si="19"/>
        <v>15</v>
      </c>
      <c r="P74" s="117">
        <v>10</v>
      </c>
      <c r="Q74" s="67">
        <v>5</v>
      </c>
      <c r="R74" s="12"/>
    </row>
    <row r="75" spans="1:18">
      <c r="A75" s="233"/>
      <c r="B75" s="64" t="s">
        <v>280</v>
      </c>
      <c r="C75" s="19"/>
      <c r="D75" s="28"/>
      <c r="E75" s="29" t="s">
        <v>129</v>
      </c>
      <c r="F75" s="47">
        <f t="shared" si="20"/>
        <v>0</v>
      </c>
      <c r="G75" s="64"/>
      <c r="H75" s="47">
        <f>SUM(I75:K75)</f>
        <v>0</v>
      </c>
      <c r="I75" s="65"/>
      <c r="J75" s="151"/>
      <c r="K75" s="67"/>
      <c r="L75" s="64"/>
      <c r="M75" s="64"/>
      <c r="N75" s="64"/>
      <c r="O75" s="64">
        <f t="shared" si="19"/>
        <v>0</v>
      </c>
      <c r="P75" s="117"/>
      <c r="Q75" s="67"/>
      <c r="R75" s="12"/>
    </row>
    <row r="76" spans="1:18" s="5" customFormat="1">
      <c r="A76" s="233"/>
      <c r="B76" s="64"/>
      <c r="C76" s="18"/>
      <c r="D76" s="26" t="s">
        <v>39</v>
      </c>
      <c r="E76" s="27"/>
      <c r="F76" s="43">
        <f t="shared" si="20"/>
        <v>5240</v>
      </c>
      <c r="G76" s="68">
        <f>SUM(G77:G91)</f>
        <v>0</v>
      </c>
      <c r="H76" s="43">
        <f t="shared" si="3"/>
        <v>1615</v>
      </c>
      <c r="I76" s="69">
        <f>SUM(I77:I91)</f>
        <v>510</v>
      </c>
      <c r="J76" s="152">
        <f>SUM(J77:J91)</f>
        <v>360</v>
      </c>
      <c r="K76" s="71">
        <f>SUM(K77:K91)</f>
        <v>745</v>
      </c>
      <c r="L76" s="68">
        <f>SUM(L77:L92)</f>
        <v>0</v>
      </c>
      <c r="M76" s="68">
        <f>SUM(M77:M92)</f>
        <v>2255</v>
      </c>
      <c r="N76" s="68">
        <f>SUM(N77:N92)</f>
        <v>1015</v>
      </c>
      <c r="O76" s="68">
        <f>SUM(O77:O91)</f>
        <v>355</v>
      </c>
      <c r="P76" s="118">
        <f>SUM(P77:P91)</f>
        <v>305</v>
      </c>
      <c r="Q76" s="71">
        <f>SUM(Q77:Q91)</f>
        <v>50</v>
      </c>
      <c r="R76" s="13"/>
    </row>
    <row r="77" spans="1:18">
      <c r="A77" s="233"/>
      <c r="B77" s="64" t="s">
        <v>281</v>
      </c>
      <c r="C77" s="19"/>
      <c r="D77" s="28"/>
      <c r="E77" s="29" t="s">
        <v>40</v>
      </c>
      <c r="F77" s="47">
        <f t="shared" si="20"/>
        <v>0</v>
      </c>
      <c r="G77" s="64"/>
      <c r="H77" s="47">
        <f t="shared" si="3"/>
        <v>0</v>
      </c>
      <c r="I77" s="65"/>
      <c r="J77" s="151"/>
      <c r="K77" s="67"/>
      <c r="L77" s="64"/>
      <c r="M77" s="64"/>
      <c r="N77" s="64"/>
      <c r="O77" s="64">
        <f t="shared" si="19"/>
        <v>0</v>
      </c>
      <c r="P77" s="117"/>
      <c r="Q77" s="67"/>
      <c r="R77" s="12"/>
    </row>
    <row r="78" spans="1:18">
      <c r="A78" s="233"/>
      <c r="B78" s="64" t="s">
        <v>282</v>
      </c>
      <c r="C78" s="19"/>
      <c r="D78" s="28"/>
      <c r="E78" s="29" t="s">
        <v>41</v>
      </c>
      <c r="F78" s="47">
        <f t="shared" si="20"/>
        <v>105</v>
      </c>
      <c r="G78" s="64"/>
      <c r="H78" s="47">
        <f t="shared" si="3"/>
        <v>90</v>
      </c>
      <c r="I78" s="65">
        <v>30</v>
      </c>
      <c r="J78" s="151">
        <v>20</v>
      </c>
      <c r="K78" s="67">
        <v>40</v>
      </c>
      <c r="L78" s="64"/>
      <c r="M78" s="64">
        <v>10</v>
      </c>
      <c r="N78" s="64"/>
      <c r="O78" s="64">
        <f t="shared" si="19"/>
        <v>5</v>
      </c>
      <c r="P78" s="117">
        <v>5</v>
      </c>
      <c r="Q78" s="67"/>
      <c r="R78" s="12"/>
    </row>
    <row r="79" spans="1:18">
      <c r="A79" s="233"/>
      <c r="B79" s="64" t="s">
        <v>283</v>
      </c>
      <c r="C79" s="19"/>
      <c r="D79" s="28"/>
      <c r="E79" s="29" t="s">
        <v>42</v>
      </c>
      <c r="F79" s="47">
        <f t="shared" si="20"/>
        <v>25</v>
      </c>
      <c r="G79" s="64"/>
      <c r="H79" s="47">
        <f t="shared" si="3"/>
        <v>10</v>
      </c>
      <c r="I79" s="65"/>
      <c r="J79" s="151">
        <v>10</v>
      </c>
      <c r="K79" s="67"/>
      <c r="L79" s="64"/>
      <c r="M79" s="64"/>
      <c r="N79" s="64"/>
      <c r="O79" s="64">
        <f t="shared" si="19"/>
        <v>15</v>
      </c>
      <c r="P79" s="117">
        <v>15</v>
      </c>
      <c r="Q79" s="67"/>
      <c r="R79" s="12"/>
    </row>
    <row r="80" spans="1:18">
      <c r="A80" s="233"/>
      <c r="B80" s="64" t="s">
        <v>284</v>
      </c>
      <c r="C80" s="19"/>
      <c r="D80" s="28"/>
      <c r="E80" s="29" t="s">
        <v>43</v>
      </c>
      <c r="F80" s="47">
        <f t="shared" si="20"/>
        <v>305</v>
      </c>
      <c r="G80" s="64"/>
      <c r="H80" s="47">
        <f t="shared" ref="H80:H152" si="21">SUM(I80:K80)</f>
        <v>60</v>
      </c>
      <c r="I80" s="65">
        <v>10</v>
      </c>
      <c r="J80" s="151">
        <v>20</v>
      </c>
      <c r="K80" s="67">
        <v>30</v>
      </c>
      <c r="L80" s="64"/>
      <c r="M80" s="64"/>
      <c r="N80" s="64">
        <v>235</v>
      </c>
      <c r="O80" s="64">
        <f t="shared" si="19"/>
        <v>10</v>
      </c>
      <c r="P80" s="117">
        <v>10</v>
      </c>
      <c r="Q80" s="67"/>
      <c r="R80" s="12"/>
    </row>
    <row r="81" spans="1:18">
      <c r="A81" s="233"/>
      <c r="B81" s="64" t="s">
        <v>285</v>
      </c>
      <c r="C81" s="19"/>
      <c r="D81" s="28"/>
      <c r="E81" s="29" t="s">
        <v>44</v>
      </c>
      <c r="F81" s="47">
        <f t="shared" si="20"/>
        <v>140</v>
      </c>
      <c r="G81" s="64"/>
      <c r="H81" s="47">
        <f t="shared" si="21"/>
        <v>70</v>
      </c>
      <c r="I81" s="65">
        <v>20</v>
      </c>
      <c r="J81" s="151">
        <v>20</v>
      </c>
      <c r="K81" s="67">
        <v>30</v>
      </c>
      <c r="L81" s="64"/>
      <c r="M81" s="64">
        <v>50</v>
      </c>
      <c r="N81" s="64">
        <v>15</v>
      </c>
      <c r="O81" s="64">
        <f t="shared" si="19"/>
        <v>5</v>
      </c>
      <c r="P81" s="117">
        <v>5</v>
      </c>
      <c r="Q81" s="67"/>
      <c r="R81" s="12"/>
    </row>
    <row r="82" spans="1:18">
      <c r="A82" s="233"/>
      <c r="B82" s="64" t="s">
        <v>286</v>
      </c>
      <c r="C82" s="19"/>
      <c r="D82" s="28"/>
      <c r="E82" s="29" t="s">
        <v>27</v>
      </c>
      <c r="F82" s="47">
        <f t="shared" si="20"/>
        <v>1200</v>
      </c>
      <c r="G82" s="64"/>
      <c r="H82" s="47">
        <f t="shared" si="21"/>
        <v>340</v>
      </c>
      <c r="I82" s="65">
        <v>90</v>
      </c>
      <c r="J82" s="151">
        <v>100</v>
      </c>
      <c r="K82" s="67">
        <v>150</v>
      </c>
      <c r="L82" s="64"/>
      <c r="M82" s="64">
        <v>390</v>
      </c>
      <c r="N82" s="64">
        <v>350</v>
      </c>
      <c r="O82" s="64">
        <f t="shared" si="19"/>
        <v>120</v>
      </c>
      <c r="P82" s="117">
        <v>120</v>
      </c>
      <c r="Q82" s="67"/>
      <c r="R82" s="12"/>
    </row>
    <row r="83" spans="1:18">
      <c r="A83" s="233"/>
      <c r="B83" s="64" t="s">
        <v>287</v>
      </c>
      <c r="C83" s="19"/>
      <c r="D83" s="28"/>
      <c r="E83" s="29" t="s">
        <v>28</v>
      </c>
      <c r="F83" s="47">
        <f t="shared" si="20"/>
        <v>820</v>
      </c>
      <c r="G83" s="64"/>
      <c r="H83" s="47">
        <f t="shared" si="21"/>
        <v>530</v>
      </c>
      <c r="I83" s="65">
        <v>180</v>
      </c>
      <c r="J83" s="151">
        <v>100</v>
      </c>
      <c r="K83" s="67">
        <v>250</v>
      </c>
      <c r="L83" s="64"/>
      <c r="M83" s="64"/>
      <c r="N83" s="64">
        <v>120</v>
      </c>
      <c r="O83" s="64">
        <f t="shared" si="19"/>
        <v>170</v>
      </c>
      <c r="P83" s="117">
        <v>120</v>
      </c>
      <c r="Q83" s="67">
        <v>50</v>
      </c>
      <c r="R83" s="12"/>
    </row>
    <row r="84" spans="1:18">
      <c r="A84" s="233"/>
      <c r="B84" s="64" t="s">
        <v>288</v>
      </c>
      <c r="C84" s="19"/>
      <c r="D84" s="28"/>
      <c r="E84" s="29" t="s">
        <v>24</v>
      </c>
      <c r="F84" s="47">
        <f t="shared" si="20"/>
        <v>110</v>
      </c>
      <c r="G84" s="64"/>
      <c r="H84" s="47">
        <f t="shared" si="21"/>
        <v>80</v>
      </c>
      <c r="I84" s="65">
        <v>20</v>
      </c>
      <c r="J84" s="151">
        <v>20</v>
      </c>
      <c r="K84" s="67">
        <v>40</v>
      </c>
      <c r="L84" s="64"/>
      <c r="M84" s="64">
        <v>5</v>
      </c>
      <c r="N84" s="64">
        <v>15</v>
      </c>
      <c r="O84" s="64">
        <f t="shared" si="19"/>
        <v>10</v>
      </c>
      <c r="P84" s="117">
        <v>10</v>
      </c>
      <c r="Q84" s="67"/>
      <c r="R84" s="12"/>
    </row>
    <row r="85" spans="1:18">
      <c r="A85" s="233"/>
      <c r="B85" s="64" t="s">
        <v>289</v>
      </c>
      <c r="C85" s="19"/>
      <c r="D85" s="28"/>
      <c r="E85" s="29" t="s">
        <v>25</v>
      </c>
      <c r="F85" s="47">
        <f t="shared" si="20"/>
        <v>480</v>
      </c>
      <c r="G85" s="64"/>
      <c r="H85" s="47">
        <f t="shared" si="21"/>
        <v>410</v>
      </c>
      <c r="I85" s="65">
        <v>150</v>
      </c>
      <c r="J85" s="151">
        <v>60</v>
      </c>
      <c r="K85" s="67">
        <v>200</v>
      </c>
      <c r="L85" s="64"/>
      <c r="M85" s="64">
        <v>10</v>
      </c>
      <c r="N85" s="64">
        <v>50</v>
      </c>
      <c r="O85" s="64">
        <f t="shared" si="19"/>
        <v>10</v>
      </c>
      <c r="P85" s="117">
        <v>10</v>
      </c>
      <c r="Q85" s="67"/>
      <c r="R85" s="42"/>
    </row>
    <row r="86" spans="1:18">
      <c r="A86" s="233"/>
      <c r="B86" s="64" t="s">
        <v>290</v>
      </c>
      <c r="C86" s="19"/>
      <c r="D86" s="28"/>
      <c r="E86" s="29" t="s">
        <v>35</v>
      </c>
      <c r="F86" s="47">
        <f t="shared" si="20"/>
        <v>1170</v>
      </c>
      <c r="G86" s="64"/>
      <c r="H86" s="47">
        <f t="shared" si="21"/>
        <v>0</v>
      </c>
      <c r="I86" s="65"/>
      <c r="J86" s="151"/>
      <c r="K86" s="67"/>
      <c r="L86" s="64"/>
      <c r="M86" s="64">
        <v>990</v>
      </c>
      <c r="N86" s="64">
        <v>180</v>
      </c>
      <c r="O86" s="64">
        <f t="shared" si="19"/>
        <v>0</v>
      </c>
      <c r="P86" s="117"/>
      <c r="Q86" s="67"/>
      <c r="R86" s="12"/>
    </row>
    <row r="87" spans="1:18">
      <c r="A87" s="233"/>
      <c r="B87" s="64" t="s">
        <v>291</v>
      </c>
      <c r="C87" s="19"/>
      <c r="D87" s="28"/>
      <c r="E87" s="29" t="s">
        <v>45</v>
      </c>
      <c r="F87" s="47">
        <f t="shared" si="20"/>
        <v>0</v>
      </c>
      <c r="G87" s="64"/>
      <c r="H87" s="47">
        <f t="shared" si="21"/>
        <v>0</v>
      </c>
      <c r="I87" s="65"/>
      <c r="J87" s="151"/>
      <c r="K87" s="67"/>
      <c r="L87" s="64"/>
      <c r="M87" s="64"/>
      <c r="N87" s="64"/>
      <c r="O87" s="64">
        <f t="shared" si="19"/>
        <v>0</v>
      </c>
      <c r="P87" s="117"/>
      <c r="Q87" s="67"/>
      <c r="R87" s="12"/>
    </row>
    <row r="88" spans="1:18">
      <c r="A88" s="233"/>
      <c r="B88" s="64" t="s">
        <v>292</v>
      </c>
      <c r="C88" s="19"/>
      <c r="D88" s="28"/>
      <c r="E88" s="29" t="s">
        <v>46</v>
      </c>
      <c r="F88" s="47">
        <f t="shared" si="20"/>
        <v>0</v>
      </c>
      <c r="G88" s="64"/>
      <c r="H88" s="47">
        <f t="shared" si="21"/>
        <v>0</v>
      </c>
      <c r="I88" s="65"/>
      <c r="J88" s="151"/>
      <c r="K88" s="67"/>
      <c r="L88" s="64"/>
      <c r="M88" s="64"/>
      <c r="N88" s="64"/>
      <c r="O88" s="64">
        <f t="shared" si="19"/>
        <v>0</v>
      </c>
      <c r="P88" s="117"/>
      <c r="Q88" s="67"/>
      <c r="R88" s="12"/>
    </row>
    <row r="89" spans="1:18">
      <c r="A89" s="233"/>
      <c r="B89" s="64" t="s">
        <v>293</v>
      </c>
      <c r="C89" s="19"/>
      <c r="D89" s="28"/>
      <c r="E89" s="29" t="s">
        <v>47</v>
      </c>
      <c r="F89" s="47">
        <f t="shared" si="20"/>
        <v>0</v>
      </c>
      <c r="G89" s="64"/>
      <c r="H89" s="47">
        <f t="shared" si="21"/>
        <v>0</v>
      </c>
      <c r="I89" s="65"/>
      <c r="J89" s="151"/>
      <c r="K89" s="67"/>
      <c r="L89" s="64"/>
      <c r="M89" s="64"/>
      <c r="N89" s="64"/>
      <c r="O89" s="64">
        <f t="shared" si="19"/>
        <v>0</v>
      </c>
      <c r="P89" s="117"/>
      <c r="Q89" s="67"/>
      <c r="R89" s="12"/>
    </row>
    <row r="90" spans="1:18">
      <c r="A90" s="233"/>
      <c r="B90" s="64" t="s">
        <v>294</v>
      </c>
      <c r="C90" s="19"/>
      <c r="D90" s="28"/>
      <c r="E90" s="29" t="s">
        <v>48</v>
      </c>
      <c r="F90" s="47">
        <f t="shared" si="20"/>
        <v>0</v>
      </c>
      <c r="G90" s="64"/>
      <c r="H90" s="47">
        <f t="shared" si="21"/>
        <v>0</v>
      </c>
      <c r="I90" s="65"/>
      <c r="J90" s="151"/>
      <c r="K90" s="67"/>
      <c r="L90" s="64"/>
      <c r="M90" s="64"/>
      <c r="N90" s="64"/>
      <c r="O90" s="64">
        <f t="shared" si="19"/>
        <v>0</v>
      </c>
      <c r="P90" s="117"/>
      <c r="Q90" s="67"/>
      <c r="R90" s="12"/>
    </row>
    <row r="91" spans="1:18">
      <c r="A91" s="233"/>
      <c r="B91" s="64" t="s">
        <v>295</v>
      </c>
      <c r="C91" s="19"/>
      <c r="D91" s="28"/>
      <c r="E91" s="29" t="s">
        <v>38</v>
      </c>
      <c r="F91" s="47">
        <f t="shared" si="20"/>
        <v>835</v>
      </c>
      <c r="G91" s="64"/>
      <c r="H91" s="47">
        <f t="shared" si="21"/>
        <v>25</v>
      </c>
      <c r="I91" s="65">
        <v>10</v>
      </c>
      <c r="J91" s="151">
        <v>10</v>
      </c>
      <c r="K91" s="67">
        <v>5</v>
      </c>
      <c r="L91" s="64"/>
      <c r="M91" s="64">
        <v>800</v>
      </c>
      <c r="N91" s="64"/>
      <c r="O91" s="64">
        <f t="shared" si="19"/>
        <v>10</v>
      </c>
      <c r="P91" s="117">
        <v>10</v>
      </c>
      <c r="Q91" s="67"/>
      <c r="R91" s="12"/>
    </row>
    <row r="92" spans="1:18">
      <c r="A92" s="233"/>
      <c r="B92" s="64" t="s">
        <v>296</v>
      </c>
      <c r="C92" s="19"/>
      <c r="D92" s="28"/>
      <c r="E92" s="29" t="s">
        <v>130</v>
      </c>
      <c r="F92" s="47">
        <f t="shared" si="20"/>
        <v>50</v>
      </c>
      <c r="G92" s="64"/>
      <c r="H92" s="47"/>
      <c r="I92" s="65"/>
      <c r="J92" s="151"/>
      <c r="K92" s="67"/>
      <c r="L92" s="64"/>
      <c r="M92" s="64"/>
      <c r="N92" s="64">
        <v>50</v>
      </c>
      <c r="O92" s="64">
        <f t="shared" si="19"/>
        <v>0</v>
      </c>
      <c r="P92" s="117"/>
      <c r="Q92" s="67"/>
      <c r="R92" s="12"/>
    </row>
    <row r="93" spans="1:18">
      <c r="A93" s="233"/>
      <c r="B93" s="64"/>
      <c r="C93" s="19"/>
      <c r="D93" s="26" t="s">
        <v>49</v>
      </c>
      <c r="E93" s="27"/>
      <c r="F93" s="43">
        <f t="shared" si="20"/>
        <v>172</v>
      </c>
      <c r="G93" s="68">
        <f>SUM(G94)</f>
        <v>172</v>
      </c>
      <c r="H93" s="43">
        <f t="shared" si="21"/>
        <v>0</v>
      </c>
      <c r="I93" s="69"/>
      <c r="J93" s="152"/>
      <c r="K93" s="71"/>
      <c r="L93" s="68"/>
      <c r="M93" s="68"/>
      <c r="N93" s="68"/>
      <c r="O93" s="68"/>
      <c r="P93" s="118"/>
      <c r="Q93" s="71"/>
      <c r="R93" s="12"/>
    </row>
    <row r="94" spans="1:18">
      <c r="A94" s="233"/>
      <c r="B94" s="64" t="s">
        <v>297</v>
      </c>
      <c r="C94" s="19"/>
      <c r="D94" s="28"/>
      <c r="E94" s="29" t="s">
        <v>49</v>
      </c>
      <c r="F94" s="47">
        <f t="shared" si="20"/>
        <v>172</v>
      </c>
      <c r="G94" s="64">
        <v>172</v>
      </c>
      <c r="H94" s="47">
        <f t="shared" si="21"/>
        <v>0</v>
      </c>
      <c r="I94" s="65"/>
      <c r="J94" s="151"/>
      <c r="K94" s="67"/>
      <c r="L94" s="64"/>
      <c r="M94" s="64"/>
      <c r="N94" s="64"/>
      <c r="O94" s="64"/>
      <c r="P94" s="117"/>
      <c r="Q94" s="67"/>
      <c r="R94" s="12"/>
    </row>
    <row r="95" spans="1:18">
      <c r="A95" s="233"/>
      <c r="B95" s="64"/>
      <c r="C95" s="19"/>
      <c r="D95" s="254" t="s">
        <v>85</v>
      </c>
      <c r="E95" s="255"/>
      <c r="F95" s="43">
        <f t="shared" si="20"/>
        <v>4000</v>
      </c>
      <c r="G95" s="68"/>
      <c r="H95" s="43">
        <f t="shared" si="21"/>
        <v>0</v>
      </c>
      <c r="I95" s="69">
        <f t="shared" ref="I95:Q95" si="22">SUM(I96:I99)</f>
        <v>0</v>
      </c>
      <c r="J95" s="152">
        <f t="shared" si="22"/>
        <v>0</v>
      </c>
      <c r="K95" s="71">
        <f t="shared" si="22"/>
        <v>0</v>
      </c>
      <c r="L95" s="68">
        <f t="shared" si="22"/>
        <v>0</v>
      </c>
      <c r="M95" s="68">
        <f t="shared" si="22"/>
        <v>0</v>
      </c>
      <c r="N95" s="68">
        <f t="shared" si="22"/>
        <v>0</v>
      </c>
      <c r="O95" s="68">
        <f>SUM(O96:O99)</f>
        <v>4000</v>
      </c>
      <c r="P95" s="118">
        <f t="shared" si="22"/>
        <v>4000</v>
      </c>
      <c r="Q95" s="71">
        <f t="shared" si="22"/>
        <v>0</v>
      </c>
      <c r="R95" s="12"/>
    </row>
    <row r="96" spans="1:18">
      <c r="A96" s="233"/>
      <c r="B96" s="64" t="s">
        <v>298</v>
      </c>
      <c r="C96" s="19"/>
      <c r="D96" s="208"/>
      <c r="E96" s="209" t="s">
        <v>131</v>
      </c>
      <c r="F96" s="47">
        <f t="shared" si="20"/>
        <v>0</v>
      </c>
      <c r="G96" s="64"/>
      <c r="H96" s="47"/>
      <c r="I96" s="65"/>
      <c r="J96" s="151"/>
      <c r="K96" s="67"/>
      <c r="L96" s="64"/>
      <c r="M96" s="64"/>
      <c r="N96" s="64"/>
      <c r="O96" s="64">
        <f t="shared" ref="O96:O99" si="23">SUM(P96:Q96)</f>
        <v>0</v>
      </c>
      <c r="P96" s="117"/>
      <c r="Q96" s="67"/>
      <c r="R96" s="12"/>
    </row>
    <row r="97" spans="1:18">
      <c r="A97" s="233"/>
      <c r="B97" s="64" t="s">
        <v>299</v>
      </c>
      <c r="C97" s="19"/>
      <c r="D97" s="208"/>
      <c r="E97" s="209" t="s">
        <v>132</v>
      </c>
      <c r="F97" s="47">
        <f t="shared" si="20"/>
        <v>0</v>
      </c>
      <c r="G97" s="64"/>
      <c r="H97" s="47"/>
      <c r="I97" s="65"/>
      <c r="J97" s="151"/>
      <c r="K97" s="67"/>
      <c r="L97" s="64"/>
      <c r="M97" s="64"/>
      <c r="N97" s="64"/>
      <c r="O97" s="64">
        <f t="shared" si="23"/>
        <v>0</v>
      </c>
      <c r="P97" s="117"/>
      <c r="Q97" s="67"/>
      <c r="R97" s="12"/>
    </row>
    <row r="98" spans="1:18">
      <c r="A98" s="233"/>
      <c r="B98" s="64" t="s">
        <v>300</v>
      </c>
      <c r="C98" s="19"/>
      <c r="D98" s="208"/>
      <c r="E98" s="137" t="s">
        <v>133</v>
      </c>
      <c r="F98" s="47">
        <f t="shared" si="20"/>
        <v>1500</v>
      </c>
      <c r="G98" s="64"/>
      <c r="H98" s="47"/>
      <c r="I98" s="65"/>
      <c r="J98" s="151"/>
      <c r="K98" s="67"/>
      <c r="L98" s="64"/>
      <c r="M98" s="64"/>
      <c r="N98" s="64"/>
      <c r="O98" s="64">
        <f t="shared" si="23"/>
        <v>1500</v>
      </c>
      <c r="P98" s="117">
        <v>1500</v>
      </c>
      <c r="Q98" s="67"/>
      <c r="R98" s="42"/>
    </row>
    <row r="99" spans="1:18">
      <c r="A99" s="233"/>
      <c r="B99" s="64" t="s">
        <v>301</v>
      </c>
      <c r="C99" s="19"/>
      <c r="D99" s="28"/>
      <c r="E99" s="209" t="s">
        <v>148</v>
      </c>
      <c r="F99" s="47">
        <f>SUM(G99:H99,L99:O99)</f>
        <v>2500</v>
      </c>
      <c r="G99" s="64"/>
      <c r="H99" s="47">
        <f t="shared" si="21"/>
        <v>0</v>
      </c>
      <c r="I99" s="65"/>
      <c r="J99" s="151"/>
      <c r="K99" s="67"/>
      <c r="L99" s="64"/>
      <c r="M99" s="64"/>
      <c r="N99" s="64"/>
      <c r="O99" s="64">
        <f t="shared" si="23"/>
        <v>2500</v>
      </c>
      <c r="P99" s="117">
        <v>2500</v>
      </c>
      <c r="Q99" s="67"/>
      <c r="R99" s="42"/>
    </row>
    <row r="100" spans="1:18" ht="14.25" customHeight="1">
      <c r="A100" s="233"/>
      <c r="B100" s="47"/>
      <c r="C100" s="19"/>
      <c r="D100" s="26" t="s">
        <v>50</v>
      </c>
      <c r="E100" s="27"/>
      <c r="F100" s="43">
        <f>SUM(F101)</f>
        <v>1000</v>
      </c>
      <c r="G100" s="43">
        <f t="shared" ref="G100:Q100" si="24">SUM(G101)</f>
        <v>0</v>
      </c>
      <c r="H100" s="43">
        <f t="shared" si="24"/>
        <v>1000</v>
      </c>
      <c r="I100" s="69">
        <f t="shared" si="24"/>
        <v>0</v>
      </c>
      <c r="J100" s="152">
        <f t="shared" si="24"/>
        <v>0</v>
      </c>
      <c r="K100" s="71">
        <f>SUM(K101)</f>
        <v>1000</v>
      </c>
      <c r="L100" s="43">
        <f t="shared" si="24"/>
        <v>0</v>
      </c>
      <c r="M100" s="43">
        <f t="shared" si="24"/>
        <v>0</v>
      </c>
      <c r="N100" s="43">
        <f t="shared" si="24"/>
        <v>0</v>
      </c>
      <c r="O100" s="43">
        <f t="shared" si="24"/>
        <v>0</v>
      </c>
      <c r="P100" s="112">
        <f t="shared" si="24"/>
        <v>0</v>
      </c>
      <c r="Q100" s="46">
        <f t="shared" si="24"/>
        <v>0</v>
      </c>
      <c r="R100" s="12"/>
    </row>
    <row r="101" spans="1:18">
      <c r="A101" s="233"/>
      <c r="B101" s="60" t="s">
        <v>302</v>
      </c>
      <c r="C101" s="19"/>
      <c r="D101" s="22"/>
      <c r="E101" s="23" t="s">
        <v>50</v>
      </c>
      <c r="F101" s="51">
        <f t="shared" ref="F101:F159" si="25">SUM(G101:H101,L101:O101)</f>
        <v>1000</v>
      </c>
      <c r="G101" s="52"/>
      <c r="H101" s="51">
        <f t="shared" si="21"/>
        <v>1000</v>
      </c>
      <c r="I101" s="53"/>
      <c r="J101" s="154"/>
      <c r="K101" s="63">
        <v>1000</v>
      </c>
      <c r="L101" s="60"/>
      <c r="M101" s="60"/>
      <c r="N101" s="60"/>
      <c r="O101" s="60"/>
      <c r="P101" s="116"/>
      <c r="Q101" s="63"/>
      <c r="R101" s="42"/>
    </row>
    <row r="102" spans="1:18" s="5" customFormat="1">
      <c r="A102" s="233"/>
      <c r="B102" s="76"/>
      <c r="C102" s="18"/>
      <c r="D102" s="246" t="s">
        <v>86</v>
      </c>
      <c r="E102" s="247"/>
      <c r="F102" s="56">
        <f t="shared" si="25"/>
        <v>70717</v>
      </c>
      <c r="G102" s="56">
        <f>SUM(G48,G56,G76,G93,G95,G100)</f>
        <v>457</v>
      </c>
      <c r="H102" s="56">
        <f t="shared" si="21"/>
        <v>45940</v>
      </c>
      <c r="I102" s="57">
        <f t="shared" ref="I102:Q102" si="26">SUM(I48,I56,I76,I93,I95,I100)</f>
        <v>17230</v>
      </c>
      <c r="J102" s="149">
        <f t="shared" si="26"/>
        <v>8540</v>
      </c>
      <c r="K102" s="59">
        <f t="shared" si="26"/>
        <v>20170</v>
      </c>
      <c r="L102" s="56">
        <f t="shared" si="26"/>
        <v>3485</v>
      </c>
      <c r="M102" s="56">
        <f t="shared" si="26"/>
        <v>5790</v>
      </c>
      <c r="N102" s="56">
        <f t="shared" si="26"/>
        <v>7745</v>
      </c>
      <c r="O102" s="56">
        <f t="shared" si="26"/>
        <v>7300</v>
      </c>
      <c r="P102" s="115">
        <f t="shared" si="26"/>
        <v>7100</v>
      </c>
      <c r="Q102" s="59">
        <f t="shared" si="26"/>
        <v>200</v>
      </c>
      <c r="R102" s="14"/>
    </row>
    <row r="103" spans="1:18" s="5" customFormat="1">
      <c r="A103" s="173"/>
      <c r="B103" s="75"/>
      <c r="C103" s="240" t="s">
        <v>87</v>
      </c>
      <c r="D103" s="250"/>
      <c r="E103" s="241"/>
      <c r="F103" s="56">
        <f t="shared" si="25"/>
        <v>4615</v>
      </c>
      <c r="G103" s="56">
        <f>G47-G102</f>
        <v>5</v>
      </c>
      <c r="H103" s="56">
        <f t="shared" si="21"/>
        <v>4480</v>
      </c>
      <c r="I103" s="57">
        <f t="shared" ref="I103:Q103" si="27">I47-I102</f>
        <v>1170</v>
      </c>
      <c r="J103" s="155">
        <f t="shared" si="27"/>
        <v>800</v>
      </c>
      <c r="K103" s="74">
        <f t="shared" si="27"/>
        <v>2510</v>
      </c>
      <c r="L103" s="75">
        <f t="shared" si="27"/>
        <v>15</v>
      </c>
      <c r="M103" s="75">
        <f t="shared" si="27"/>
        <v>10</v>
      </c>
      <c r="N103" s="75">
        <f t="shared" si="27"/>
        <v>5</v>
      </c>
      <c r="O103" s="75">
        <f t="shared" si="27"/>
        <v>100</v>
      </c>
      <c r="P103" s="120">
        <f t="shared" si="27"/>
        <v>50</v>
      </c>
      <c r="Q103" s="74">
        <f t="shared" si="27"/>
        <v>50</v>
      </c>
      <c r="R103" s="14"/>
    </row>
    <row r="104" spans="1:18">
      <c r="A104" s="233">
        <v>4</v>
      </c>
      <c r="B104" s="64" t="s">
        <v>303</v>
      </c>
      <c r="C104" s="19"/>
      <c r="D104" s="37" t="s">
        <v>51</v>
      </c>
      <c r="E104" s="31"/>
      <c r="F104" s="43">
        <f t="shared" si="25"/>
        <v>0</v>
      </c>
      <c r="G104" s="43">
        <f>SUM(G105:G106)</f>
        <v>0</v>
      </c>
      <c r="H104" s="43">
        <f t="shared" si="21"/>
        <v>0</v>
      </c>
      <c r="I104" s="44">
        <f>SUM(I105:I106)</f>
        <v>0</v>
      </c>
      <c r="J104" s="150">
        <f>SUM(J105:J106)</f>
        <v>0</v>
      </c>
      <c r="K104" s="46">
        <f>SUM(K105:K106)</f>
        <v>0</v>
      </c>
      <c r="L104" s="46">
        <f t="shared" ref="L104:M104" si="28">SUM(L105:L106)</f>
        <v>0</v>
      </c>
      <c r="M104" s="46">
        <f t="shared" si="28"/>
        <v>0</v>
      </c>
      <c r="N104" s="47"/>
      <c r="O104" s="47"/>
      <c r="P104" s="113"/>
      <c r="Q104" s="50"/>
      <c r="R104" s="11"/>
    </row>
    <row r="105" spans="1:18">
      <c r="A105" s="233"/>
      <c r="B105" s="64" t="s">
        <v>304</v>
      </c>
      <c r="C105" s="19"/>
      <c r="D105" s="28"/>
      <c r="E105" s="29" t="s">
        <v>52</v>
      </c>
      <c r="F105" s="47">
        <f t="shared" si="25"/>
        <v>0</v>
      </c>
      <c r="G105" s="64"/>
      <c r="H105" s="47">
        <f t="shared" si="21"/>
        <v>0</v>
      </c>
      <c r="I105" s="65"/>
      <c r="J105" s="151"/>
      <c r="K105" s="67"/>
      <c r="L105" s="64"/>
      <c r="M105" s="64"/>
      <c r="N105" s="64"/>
      <c r="O105" s="64"/>
      <c r="P105" s="117"/>
      <c r="Q105" s="67"/>
      <c r="R105" s="12"/>
    </row>
    <row r="106" spans="1:18">
      <c r="A106" s="233"/>
      <c r="B106" s="64" t="s">
        <v>305</v>
      </c>
      <c r="C106" s="19" t="s">
        <v>3</v>
      </c>
      <c r="D106" s="28"/>
      <c r="E106" s="29" t="s">
        <v>53</v>
      </c>
      <c r="F106" s="47">
        <f t="shared" si="25"/>
        <v>0</v>
      </c>
      <c r="G106" s="64"/>
      <c r="H106" s="47">
        <f t="shared" si="21"/>
        <v>0</v>
      </c>
      <c r="I106" s="65"/>
      <c r="J106" s="151"/>
      <c r="K106" s="67"/>
      <c r="L106" s="64"/>
      <c r="M106" s="64"/>
      <c r="N106" s="64"/>
      <c r="O106" s="64"/>
      <c r="P106" s="117"/>
      <c r="Q106" s="67"/>
      <c r="R106" s="141"/>
    </row>
    <row r="107" spans="1:18">
      <c r="A107" s="233"/>
      <c r="B107" s="64" t="s">
        <v>306</v>
      </c>
      <c r="C107" s="19"/>
      <c r="D107" s="26" t="s">
        <v>54</v>
      </c>
      <c r="E107" s="29"/>
      <c r="F107" s="47">
        <f t="shared" si="25"/>
        <v>0</v>
      </c>
      <c r="G107" s="64"/>
      <c r="H107" s="47">
        <f t="shared" si="21"/>
        <v>0</v>
      </c>
      <c r="I107" s="65"/>
      <c r="J107" s="151"/>
      <c r="K107" s="67"/>
      <c r="L107" s="64"/>
      <c r="M107" s="64"/>
      <c r="N107" s="64"/>
      <c r="O107" s="64"/>
      <c r="P107" s="117"/>
      <c r="Q107" s="67"/>
      <c r="R107" s="12"/>
    </row>
    <row r="108" spans="1:18">
      <c r="A108" s="233"/>
      <c r="B108" s="64" t="s">
        <v>307</v>
      </c>
      <c r="C108" s="19"/>
      <c r="D108" s="28"/>
      <c r="E108" s="29" t="s">
        <v>54</v>
      </c>
      <c r="F108" s="47">
        <f t="shared" si="25"/>
        <v>0</v>
      </c>
      <c r="G108" s="64"/>
      <c r="H108" s="47">
        <f t="shared" si="21"/>
        <v>0</v>
      </c>
      <c r="I108" s="65"/>
      <c r="J108" s="151"/>
      <c r="K108" s="67"/>
      <c r="L108" s="64"/>
      <c r="M108" s="64"/>
      <c r="N108" s="64"/>
      <c r="O108" s="64"/>
      <c r="P108" s="117"/>
      <c r="Q108" s="67"/>
      <c r="R108" s="12"/>
    </row>
    <row r="109" spans="1:18">
      <c r="A109" s="233"/>
      <c r="B109" s="64" t="s">
        <v>308</v>
      </c>
      <c r="C109" s="19"/>
      <c r="D109" s="28"/>
      <c r="E109" s="38" t="s">
        <v>55</v>
      </c>
      <c r="F109" s="47">
        <f t="shared" si="25"/>
        <v>0</v>
      </c>
      <c r="G109" s="64"/>
      <c r="H109" s="47">
        <f t="shared" si="21"/>
        <v>0</v>
      </c>
      <c r="I109" s="65"/>
      <c r="J109" s="151"/>
      <c r="K109" s="67"/>
      <c r="L109" s="64"/>
      <c r="M109" s="64"/>
      <c r="N109" s="64"/>
      <c r="O109" s="64"/>
      <c r="P109" s="117"/>
      <c r="Q109" s="67"/>
      <c r="R109" s="12"/>
    </row>
    <row r="110" spans="1:18">
      <c r="A110" s="233"/>
      <c r="B110" s="64" t="s">
        <v>309</v>
      </c>
      <c r="C110" s="19"/>
      <c r="D110" s="26" t="s">
        <v>56</v>
      </c>
      <c r="E110" s="29"/>
      <c r="F110" s="47">
        <f t="shared" si="25"/>
        <v>0</v>
      </c>
      <c r="G110" s="64"/>
      <c r="H110" s="47">
        <f t="shared" si="21"/>
        <v>0</v>
      </c>
      <c r="I110" s="65"/>
      <c r="J110" s="151"/>
      <c r="K110" s="67"/>
      <c r="L110" s="64"/>
      <c r="M110" s="64"/>
      <c r="N110" s="64"/>
      <c r="O110" s="64"/>
      <c r="P110" s="117"/>
      <c r="Q110" s="67"/>
      <c r="R110" s="12"/>
    </row>
    <row r="111" spans="1:18">
      <c r="A111" s="233"/>
      <c r="B111" s="64" t="s">
        <v>263</v>
      </c>
      <c r="C111" s="19"/>
      <c r="D111" s="28"/>
      <c r="E111" s="29" t="s">
        <v>57</v>
      </c>
      <c r="F111" s="47">
        <f t="shared" si="25"/>
        <v>0</v>
      </c>
      <c r="G111" s="64"/>
      <c r="H111" s="47">
        <f t="shared" si="21"/>
        <v>0</v>
      </c>
      <c r="I111" s="65"/>
      <c r="J111" s="151"/>
      <c r="K111" s="67"/>
      <c r="L111" s="64"/>
      <c r="M111" s="64"/>
      <c r="N111" s="64"/>
      <c r="O111" s="64"/>
      <c r="P111" s="117"/>
      <c r="Q111" s="67"/>
      <c r="R111" s="12"/>
    </row>
    <row r="112" spans="1:18">
      <c r="A112" s="233"/>
      <c r="B112" s="64" t="s">
        <v>264</v>
      </c>
      <c r="C112" s="19" t="s">
        <v>8</v>
      </c>
      <c r="D112" s="28"/>
      <c r="E112" s="29" t="s">
        <v>58</v>
      </c>
      <c r="F112" s="47">
        <f t="shared" si="25"/>
        <v>0</v>
      </c>
      <c r="G112" s="64"/>
      <c r="H112" s="47">
        <f t="shared" si="21"/>
        <v>0</v>
      </c>
      <c r="I112" s="65"/>
      <c r="J112" s="151"/>
      <c r="K112" s="67"/>
      <c r="L112" s="64"/>
      <c r="M112" s="64"/>
      <c r="N112" s="64"/>
      <c r="O112" s="64"/>
      <c r="P112" s="117"/>
      <c r="Q112" s="67"/>
      <c r="R112" s="12"/>
    </row>
    <row r="113" spans="1:18">
      <c r="A113" s="233"/>
      <c r="B113" s="60"/>
      <c r="C113" s="19"/>
      <c r="D113" s="22"/>
      <c r="E113" s="23"/>
      <c r="F113" s="51">
        <f t="shared" si="25"/>
        <v>0</v>
      </c>
      <c r="G113" s="60"/>
      <c r="H113" s="51">
        <f t="shared" si="21"/>
        <v>0</v>
      </c>
      <c r="I113" s="61"/>
      <c r="J113" s="154"/>
      <c r="K113" s="63"/>
      <c r="L113" s="60"/>
      <c r="M113" s="60"/>
      <c r="N113" s="60"/>
      <c r="O113" s="60"/>
      <c r="P113" s="116"/>
      <c r="Q113" s="63"/>
      <c r="R113" s="9"/>
    </row>
    <row r="114" spans="1:18">
      <c r="A114" s="233"/>
      <c r="B114" s="76"/>
      <c r="C114" s="39"/>
      <c r="D114" s="242" t="s">
        <v>88</v>
      </c>
      <c r="E114" s="243"/>
      <c r="F114" s="76">
        <f t="shared" si="25"/>
        <v>0</v>
      </c>
      <c r="G114" s="76">
        <f>G104+G107+G110</f>
        <v>0</v>
      </c>
      <c r="H114" s="76">
        <f t="shared" si="21"/>
        <v>0</v>
      </c>
      <c r="I114" s="77">
        <f>SUM(I104,I107,I110)</f>
        <v>0</v>
      </c>
      <c r="J114" s="156">
        <f t="shared" ref="J114:N114" si="29">SUM(J104,J107,J110)</f>
        <v>0</v>
      </c>
      <c r="K114" s="79">
        <f t="shared" si="29"/>
        <v>0</v>
      </c>
      <c r="L114" s="79">
        <f t="shared" si="29"/>
        <v>0</v>
      </c>
      <c r="M114" s="79">
        <f t="shared" si="29"/>
        <v>0</v>
      </c>
      <c r="N114" s="79">
        <f t="shared" si="29"/>
        <v>0</v>
      </c>
      <c r="O114" s="76"/>
      <c r="P114" s="121"/>
      <c r="Q114" s="79"/>
      <c r="R114" s="10"/>
    </row>
    <row r="115" spans="1:18">
      <c r="A115" s="233"/>
      <c r="B115" s="47" t="s">
        <v>310</v>
      </c>
      <c r="C115" s="19"/>
      <c r="D115" s="37" t="s">
        <v>59</v>
      </c>
      <c r="E115" s="31"/>
      <c r="F115" s="43">
        <f t="shared" si="25"/>
        <v>3820</v>
      </c>
      <c r="G115" s="43">
        <f>SUM(G116+G117+G118)</f>
        <v>0</v>
      </c>
      <c r="H115" s="43">
        <f t="shared" si="21"/>
        <v>3820</v>
      </c>
      <c r="I115" s="80">
        <f>SUM(I116:I118)</f>
        <v>950</v>
      </c>
      <c r="J115" s="157">
        <f t="shared" ref="J115:Q115" si="30">SUM(J116:J118)</f>
        <v>760</v>
      </c>
      <c r="K115" s="81">
        <f t="shared" si="30"/>
        <v>2110</v>
      </c>
      <c r="L115" s="81">
        <f t="shared" si="30"/>
        <v>0</v>
      </c>
      <c r="M115" s="81">
        <f t="shared" si="30"/>
        <v>0</v>
      </c>
      <c r="N115" s="81">
        <f t="shared" si="30"/>
        <v>0</v>
      </c>
      <c r="O115" s="81">
        <f t="shared" si="30"/>
        <v>0</v>
      </c>
      <c r="P115" s="122">
        <f t="shared" si="30"/>
        <v>0</v>
      </c>
      <c r="Q115" s="81">
        <f t="shared" si="30"/>
        <v>0</v>
      </c>
      <c r="R115" s="7"/>
    </row>
    <row r="116" spans="1:18">
      <c r="A116" s="233"/>
      <c r="B116" s="64" t="s">
        <v>311</v>
      </c>
      <c r="C116" s="19" t="s">
        <v>20</v>
      </c>
      <c r="D116" s="28"/>
      <c r="E116" s="29" t="s">
        <v>60</v>
      </c>
      <c r="F116" s="47">
        <f t="shared" si="25"/>
        <v>0</v>
      </c>
      <c r="G116" s="64"/>
      <c r="H116" s="47">
        <f t="shared" si="21"/>
        <v>0</v>
      </c>
      <c r="I116" s="65"/>
      <c r="J116" s="151"/>
      <c r="K116" s="67"/>
      <c r="L116" s="64"/>
      <c r="M116" s="64"/>
      <c r="N116" s="64"/>
      <c r="O116" s="64"/>
      <c r="P116" s="117"/>
      <c r="Q116" s="67"/>
      <c r="R116" s="12"/>
    </row>
    <row r="117" spans="1:18">
      <c r="A117" s="233"/>
      <c r="B117" s="64" t="s">
        <v>267</v>
      </c>
      <c r="C117" s="40"/>
      <c r="D117" s="28"/>
      <c r="E117" s="29" t="s">
        <v>61</v>
      </c>
      <c r="F117" s="47">
        <f t="shared" si="25"/>
        <v>0</v>
      </c>
      <c r="G117" s="64"/>
      <c r="H117" s="47">
        <f t="shared" si="21"/>
        <v>0</v>
      </c>
      <c r="I117" s="65"/>
      <c r="J117" s="151"/>
      <c r="K117" s="67"/>
      <c r="L117" s="64"/>
      <c r="M117" s="64"/>
      <c r="N117" s="64"/>
      <c r="O117" s="64"/>
      <c r="P117" s="117"/>
      <c r="Q117" s="67"/>
      <c r="R117" s="143"/>
    </row>
    <row r="118" spans="1:18">
      <c r="A118" s="233"/>
      <c r="B118" s="64" t="s">
        <v>268</v>
      </c>
      <c r="C118" s="19"/>
      <c r="D118" s="28"/>
      <c r="E118" s="29" t="s">
        <v>89</v>
      </c>
      <c r="F118" s="47">
        <f t="shared" si="25"/>
        <v>3820</v>
      </c>
      <c r="G118" s="64"/>
      <c r="H118" s="47">
        <f t="shared" si="21"/>
        <v>3820</v>
      </c>
      <c r="I118" s="65">
        <v>950</v>
      </c>
      <c r="J118" s="151">
        <v>760</v>
      </c>
      <c r="K118" s="67">
        <v>2110</v>
      </c>
      <c r="L118" s="64"/>
      <c r="M118" s="64"/>
      <c r="N118" s="64"/>
      <c r="O118" s="64"/>
      <c r="P118" s="117"/>
      <c r="Q118" s="67"/>
      <c r="R118" s="141"/>
    </row>
    <row r="119" spans="1:18">
      <c r="A119" s="233"/>
      <c r="B119" s="64" t="s">
        <v>269</v>
      </c>
      <c r="C119" s="19"/>
      <c r="D119" s="26" t="s">
        <v>62</v>
      </c>
      <c r="E119" s="29"/>
      <c r="F119" s="47">
        <f t="shared" si="25"/>
        <v>0</v>
      </c>
      <c r="G119" s="64"/>
      <c r="H119" s="47">
        <f t="shared" si="21"/>
        <v>0</v>
      </c>
      <c r="I119" s="65"/>
      <c r="J119" s="151"/>
      <c r="K119" s="67"/>
      <c r="L119" s="64"/>
      <c r="M119" s="64"/>
      <c r="N119" s="64"/>
      <c r="O119" s="64"/>
      <c r="P119" s="117"/>
      <c r="Q119" s="67"/>
      <c r="R119" s="12"/>
    </row>
    <row r="120" spans="1:18">
      <c r="A120" s="233"/>
      <c r="B120" s="64"/>
      <c r="C120" s="19" t="s">
        <v>37</v>
      </c>
      <c r="D120" s="28"/>
      <c r="E120" s="29"/>
      <c r="F120" s="47">
        <f t="shared" si="25"/>
        <v>0</v>
      </c>
      <c r="G120" s="52"/>
      <c r="H120" s="47">
        <f t="shared" si="21"/>
        <v>0</v>
      </c>
      <c r="I120" s="53"/>
      <c r="J120" s="153"/>
      <c r="K120" s="55"/>
      <c r="L120" s="64"/>
      <c r="M120" s="64"/>
      <c r="N120" s="64"/>
      <c r="O120" s="64"/>
      <c r="P120" s="117"/>
      <c r="Q120" s="67"/>
      <c r="R120" s="9"/>
    </row>
    <row r="121" spans="1:18">
      <c r="A121" s="233"/>
      <c r="B121" s="79"/>
      <c r="C121" s="19"/>
      <c r="D121" s="242" t="s">
        <v>90</v>
      </c>
      <c r="E121" s="243"/>
      <c r="F121" s="82">
        <f t="shared" si="25"/>
        <v>3820</v>
      </c>
      <c r="G121" s="82">
        <f>G115+G119</f>
        <v>0</v>
      </c>
      <c r="H121" s="82">
        <f t="shared" si="21"/>
        <v>3820</v>
      </c>
      <c r="I121" s="77">
        <f>SUM(I115)</f>
        <v>950</v>
      </c>
      <c r="J121" s="156">
        <f t="shared" ref="J121:Q121" si="31">SUM(J115)</f>
        <v>760</v>
      </c>
      <c r="K121" s="79">
        <f t="shared" si="31"/>
        <v>2110</v>
      </c>
      <c r="L121" s="79">
        <f t="shared" si="31"/>
        <v>0</v>
      </c>
      <c r="M121" s="79">
        <f t="shared" si="31"/>
        <v>0</v>
      </c>
      <c r="N121" s="79">
        <f t="shared" si="31"/>
        <v>0</v>
      </c>
      <c r="O121" s="79">
        <f t="shared" si="31"/>
        <v>0</v>
      </c>
      <c r="P121" s="123">
        <f t="shared" si="31"/>
        <v>0</v>
      </c>
      <c r="Q121" s="79">
        <f t="shared" si="31"/>
        <v>0</v>
      </c>
      <c r="R121" s="10"/>
    </row>
    <row r="122" spans="1:18">
      <c r="A122" s="233"/>
      <c r="B122" s="76"/>
      <c r="C122" s="251" t="s">
        <v>91</v>
      </c>
      <c r="D122" s="252"/>
      <c r="E122" s="253"/>
      <c r="F122" s="76">
        <f t="shared" si="25"/>
        <v>-3820</v>
      </c>
      <c r="G122" s="76">
        <f>G114-G121</f>
        <v>0</v>
      </c>
      <c r="H122" s="76">
        <f t="shared" si="21"/>
        <v>-3820</v>
      </c>
      <c r="I122" s="156">
        <f>I114-I121</f>
        <v>-950</v>
      </c>
      <c r="J122" s="156">
        <f>J114-J121</f>
        <v>-760</v>
      </c>
      <c r="K122" s="79">
        <f>K114-K121</f>
        <v>-2110</v>
      </c>
      <c r="L122" s="76">
        <f t="shared" ref="L122:Q122" si="32">L114-L121</f>
        <v>0</v>
      </c>
      <c r="M122" s="76">
        <f t="shared" si="32"/>
        <v>0</v>
      </c>
      <c r="N122" s="76">
        <f t="shared" si="32"/>
        <v>0</v>
      </c>
      <c r="O122" s="76">
        <f t="shared" si="32"/>
        <v>0</v>
      </c>
      <c r="P122" s="121">
        <f t="shared" si="32"/>
        <v>0</v>
      </c>
      <c r="Q122" s="79">
        <f t="shared" si="32"/>
        <v>0</v>
      </c>
      <c r="R122" s="10"/>
    </row>
    <row r="123" spans="1:18">
      <c r="A123" s="233">
        <v>5</v>
      </c>
      <c r="B123" s="64" t="s">
        <v>312</v>
      </c>
      <c r="C123" s="19"/>
      <c r="D123" s="37" t="s">
        <v>63</v>
      </c>
      <c r="E123" s="21"/>
      <c r="F123" s="47">
        <f t="shared" si="25"/>
        <v>0</v>
      </c>
      <c r="G123" s="47"/>
      <c r="H123" s="47">
        <f t="shared" si="21"/>
        <v>0</v>
      </c>
      <c r="I123" s="48"/>
      <c r="J123" s="110"/>
      <c r="K123" s="50"/>
      <c r="L123" s="47"/>
      <c r="M123" s="47"/>
      <c r="N123" s="47"/>
      <c r="O123" s="47"/>
      <c r="P123" s="113"/>
      <c r="Q123" s="50"/>
      <c r="R123" s="11"/>
    </row>
    <row r="124" spans="1:18">
      <c r="A124" s="233"/>
      <c r="B124" s="64" t="s">
        <v>313</v>
      </c>
      <c r="C124" s="19"/>
      <c r="D124" s="20"/>
      <c r="E124" s="21" t="s">
        <v>64</v>
      </c>
      <c r="F124" s="47">
        <f t="shared" si="25"/>
        <v>0</v>
      </c>
      <c r="G124" s="47"/>
      <c r="H124" s="47">
        <f t="shared" si="21"/>
        <v>0</v>
      </c>
      <c r="I124" s="48"/>
      <c r="J124" s="110"/>
      <c r="K124" s="50"/>
      <c r="L124" s="47"/>
      <c r="M124" s="47"/>
      <c r="N124" s="47"/>
      <c r="O124" s="47"/>
      <c r="P124" s="113"/>
      <c r="Q124" s="50"/>
      <c r="R124" s="12"/>
    </row>
    <row r="125" spans="1:18">
      <c r="A125" s="233"/>
      <c r="B125" s="64" t="s">
        <v>314</v>
      </c>
      <c r="C125" s="19" t="s">
        <v>3</v>
      </c>
      <c r="D125" s="20"/>
      <c r="E125" s="21" t="s">
        <v>65</v>
      </c>
      <c r="F125" s="47">
        <f t="shared" si="25"/>
        <v>0</v>
      </c>
      <c r="G125" s="47"/>
      <c r="H125" s="47">
        <f t="shared" si="21"/>
        <v>0</v>
      </c>
      <c r="I125" s="48"/>
      <c r="J125" s="110"/>
      <c r="K125" s="50"/>
      <c r="L125" s="47"/>
      <c r="M125" s="47"/>
      <c r="N125" s="47"/>
      <c r="O125" s="47"/>
      <c r="P125" s="113"/>
      <c r="Q125" s="50"/>
      <c r="R125" s="12"/>
    </row>
    <row r="126" spans="1:18">
      <c r="A126" s="233"/>
      <c r="B126" s="64" t="s">
        <v>306</v>
      </c>
      <c r="C126" s="19"/>
      <c r="D126" s="37" t="s">
        <v>66</v>
      </c>
      <c r="E126" s="21"/>
      <c r="F126" s="47">
        <f t="shared" si="25"/>
        <v>0</v>
      </c>
      <c r="G126" s="47"/>
      <c r="H126" s="47">
        <f t="shared" si="21"/>
        <v>0</v>
      </c>
      <c r="I126" s="48"/>
      <c r="J126" s="110"/>
      <c r="K126" s="50"/>
      <c r="L126" s="47"/>
      <c r="M126" s="47"/>
      <c r="N126" s="47"/>
      <c r="O126" s="47"/>
      <c r="P126" s="113"/>
      <c r="Q126" s="50"/>
      <c r="R126" s="12"/>
    </row>
    <row r="127" spans="1:18">
      <c r="A127" s="233"/>
      <c r="B127" s="64" t="s">
        <v>307</v>
      </c>
      <c r="C127" s="19"/>
      <c r="D127" s="20"/>
      <c r="E127" s="21" t="s">
        <v>66</v>
      </c>
      <c r="F127" s="47">
        <f t="shared" si="25"/>
        <v>0</v>
      </c>
      <c r="G127" s="47"/>
      <c r="H127" s="47">
        <f t="shared" si="21"/>
        <v>0</v>
      </c>
      <c r="I127" s="48"/>
      <c r="J127" s="110"/>
      <c r="K127" s="50"/>
      <c r="L127" s="47"/>
      <c r="M127" s="47"/>
      <c r="N127" s="47"/>
      <c r="O127" s="47"/>
      <c r="P127" s="113"/>
      <c r="Q127" s="50"/>
      <c r="R127" s="12"/>
    </row>
    <row r="128" spans="1:18">
      <c r="A128" s="233"/>
      <c r="B128" s="64" t="s">
        <v>308</v>
      </c>
      <c r="C128" s="19"/>
      <c r="D128" s="37" t="s">
        <v>67</v>
      </c>
      <c r="E128" s="21"/>
      <c r="F128" s="47">
        <f t="shared" si="25"/>
        <v>0</v>
      </c>
      <c r="G128" s="47"/>
      <c r="H128" s="47">
        <f t="shared" si="21"/>
        <v>0</v>
      </c>
      <c r="I128" s="48"/>
      <c r="J128" s="110"/>
      <c r="K128" s="50"/>
      <c r="L128" s="47"/>
      <c r="M128" s="47"/>
      <c r="N128" s="47"/>
      <c r="O128" s="47"/>
      <c r="P128" s="113"/>
      <c r="Q128" s="50"/>
      <c r="R128" s="12"/>
    </row>
    <row r="129" spans="1:18">
      <c r="A129" s="233"/>
      <c r="B129" s="64" t="s">
        <v>309</v>
      </c>
      <c r="C129" s="19"/>
      <c r="D129" s="20"/>
      <c r="E129" s="41" t="s">
        <v>67</v>
      </c>
      <c r="F129" s="47">
        <f t="shared" si="25"/>
        <v>0</v>
      </c>
      <c r="G129" s="47"/>
      <c r="H129" s="47">
        <f t="shared" si="21"/>
        <v>0</v>
      </c>
      <c r="I129" s="48"/>
      <c r="J129" s="110"/>
      <c r="K129" s="50"/>
      <c r="L129" s="47"/>
      <c r="M129" s="47"/>
      <c r="N129" s="47"/>
      <c r="O129" s="47"/>
      <c r="P129" s="113"/>
      <c r="Q129" s="50"/>
      <c r="R129" s="12"/>
    </row>
    <row r="130" spans="1:18">
      <c r="A130" s="233"/>
      <c r="B130" s="64" t="s">
        <v>263</v>
      </c>
      <c r="C130" s="19"/>
      <c r="D130" s="37" t="s">
        <v>68</v>
      </c>
      <c r="E130" s="31"/>
      <c r="F130" s="43">
        <f t="shared" si="25"/>
        <v>500</v>
      </c>
      <c r="G130" s="43"/>
      <c r="H130" s="43">
        <f t="shared" si="21"/>
        <v>500</v>
      </c>
      <c r="I130" s="44"/>
      <c r="J130" s="150"/>
      <c r="K130" s="46">
        <f>SUM(K131)</f>
        <v>500</v>
      </c>
      <c r="L130" s="47"/>
      <c r="M130" s="47"/>
      <c r="N130" s="47"/>
      <c r="O130" s="47"/>
      <c r="P130" s="113"/>
      <c r="Q130" s="50"/>
      <c r="R130" s="12"/>
    </row>
    <row r="131" spans="1:18">
      <c r="A131" s="233"/>
      <c r="B131" s="64" t="s">
        <v>315</v>
      </c>
      <c r="C131" s="19"/>
      <c r="D131" s="20"/>
      <c r="E131" s="21" t="s">
        <v>92</v>
      </c>
      <c r="F131" s="47">
        <f t="shared" si="25"/>
        <v>500</v>
      </c>
      <c r="G131" s="47"/>
      <c r="H131" s="47">
        <f t="shared" si="21"/>
        <v>500</v>
      </c>
      <c r="I131" s="48"/>
      <c r="J131" s="110"/>
      <c r="K131" s="50">
        <v>500</v>
      </c>
      <c r="L131" s="47"/>
      <c r="M131" s="47"/>
      <c r="N131" s="47"/>
      <c r="O131" s="47"/>
      <c r="P131" s="113"/>
      <c r="Q131" s="50"/>
      <c r="R131" s="12"/>
    </row>
    <row r="132" spans="1:18">
      <c r="A132" s="233"/>
      <c r="B132" s="47" t="s">
        <v>316</v>
      </c>
      <c r="C132" s="19"/>
      <c r="D132" s="37" t="s">
        <v>69</v>
      </c>
      <c r="E132" s="21"/>
      <c r="F132" s="47">
        <f t="shared" si="25"/>
        <v>0</v>
      </c>
      <c r="G132" s="47"/>
      <c r="H132" s="47">
        <f t="shared" si="21"/>
        <v>0</v>
      </c>
      <c r="I132" s="48"/>
      <c r="J132" s="110"/>
      <c r="K132" s="50"/>
      <c r="L132" s="47"/>
      <c r="M132" s="47"/>
      <c r="N132" s="47"/>
      <c r="O132" s="47"/>
      <c r="P132" s="113"/>
      <c r="Q132" s="50"/>
      <c r="R132" s="12"/>
    </row>
    <row r="133" spans="1:18">
      <c r="A133" s="233"/>
      <c r="B133" s="47" t="s">
        <v>317</v>
      </c>
      <c r="C133" s="19" t="s">
        <v>8</v>
      </c>
      <c r="D133" s="20"/>
      <c r="E133" s="21" t="s">
        <v>70</v>
      </c>
      <c r="F133" s="47">
        <f t="shared" si="25"/>
        <v>0</v>
      </c>
      <c r="G133" s="47"/>
      <c r="H133" s="47">
        <f t="shared" si="21"/>
        <v>0</v>
      </c>
      <c r="I133" s="48"/>
      <c r="J133" s="110"/>
      <c r="K133" s="50"/>
      <c r="L133" s="47"/>
      <c r="M133" s="47"/>
      <c r="N133" s="47"/>
      <c r="O133" s="47"/>
      <c r="P133" s="113"/>
      <c r="Q133" s="50"/>
      <c r="R133" s="12"/>
    </row>
    <row r="134" spans="1:18" ht="14.25" customHeight="1">
      <c r="A134" s="233"/>
      <c r="B134" s="52"/>
      <c r="C134" s="19"/>
      <c r="D134" s="32"/>
      <c r="E134" s="33"/>
      <c r="F134" s="51">
        <f t="shared" si="25"/>
        <v>0</v>
      </c>
      <c r="G134" s="52"/>
      <c r="H134" s="51">
        <f t="shared" si="21"/>
        <v>0</v>
      </c>
      <c r="I134" s="53"/>
      <c r="J134" s="153"/>
      <c r="K134" s="55"/>
      <c r="L134" s="52"/>
      <c r="M134" s="52"/>
      <c r="N134" s="52"/>
      <c r="O134" s="52"/>
      <c r="P134" s="114"/>
      <c r="Q134" s="55"/>
      <c r="R134" s="9"/>
    </row>
    <row r="135" spans="1:18">
      <c r="A135" s="233"/>
      <c r="B135" s="76"/>
      <c r="C135" s="39"/>
      <c r="D135" s="242" t="s">
        <v>93</v>
      </c>
      <c r="E135" s="243"/>
      <c r="F135" s="76">
        <f t="shared" si="25"/>
        <v>500</v>
      </c>
      <c r="G135" s="76">
        <f>G123+G126+G128+G130+G132</f>
        <v>0</v>
      </c>
      <c r="H135" s="76">
        <f t="shared" si="21"/>
        <v>500</v>
      </c>
      <c r="I135" s="77"/>
      <c r="J135" s="156">
        <f>J123+J126+J128+J130+J132</f>
        <v>0</v>
      </c>
      <c r="K135" s="79">
        <f>SUM(K130)</f>
        <v>500</v>
      </c>
      <c r="L135" s="76"/>
      <c r="M135" s="76"/>
      <c r="N135" s="76"/>
      <c r="O135" s="76"/>
      <c r="P135" s="121"/>
      <c r="Q135" s="79"/>
      <c r="R135" s="10"/>
    </row>
    <row r="136" spans="1:18">
      <c r="A136" s="233"/>
      <c r="B136" s="64" t="s">
        <v>318</v>
      </c>
      <c r="C136" s="19"/>
      <c r="D136" s="37" t="s">
        <v>71</v>
      </c>
      <c r="E136" s="21"/>
      <c r="F136" s="43">
        <f t="shared" si="25"/>
        <v>1080</v>
      </c>
      <c r="G136" s="43">
        <f>SUM(G137:G138)</f>
        <v>0</v>
      </c>
      <c r="H136" s="43">
        <f t="shared" si="21"/>
        <v>1080</v>
      </c>
      <c r="I136" s="44">
        <f>SUM(I137:I138)</f>
        <v>270</v>
      </c>
      <c r="J136" s="150">
        <f>SUM(J137:J138)</f>
        <v>220</v>
      </c>
      <c r="K136" s="150">
        <f>SUM(K137:K138)</f>
        <v>590</v>
      </c>
      <c r="L136" s="47"/>
      <c r="M136" s="47"/>
      <c r="N136" s="47"/>
      <c r="O136" s="47"/>
      <c r="P136" s="113"/>
      <c r="Q136" s="50"/>
      <c r="R136" s="11"/>
    </row>
    <row r="137" spans="1:18">
      <c r="A137" s="233"/>
      <c r="B137" s="64" t="s">
        <v>319</v>
      </c>
      <c r="C137" s="19"/>
      <c r="D137" s="20"/>
      <c r="E137" s="41" t="s">
        <v>72</v>
      </c>
      <c r="F137" s="47">
        <f t="shared" si="25"/>
        <v>1080</v>
      </c>
      <c r="G137" s="47"/>
      <c r="H137" s="47">
        <f t="shared" si="21"/>
        <v>1080</v>
      </c>
      <c r="I137" s="48">
        <v>270</v>
      </c>
      <c r="J137" s="110">
        <v>220</v>
      </c>
      <c r="K137" s="50">
        <v>590</v>
      </c>
      <c r="L137" s="47"/>
      <c r="M137" s="47"/>
      <c r="N137" s="47"/>
      <c r="O137" s="47"/>
      <c r="P137" s="113"/>
      <c r="Q137" s="50"/>
      <c r="R137" s="12"/>
    </row>
    <row r="138" spans="1:18">
      <c r="A138" s="233"/>
      <c r="B138" s="64" t="s">
        <v>320</v>
      </c>
      <c r="C138" s="19"/>
      <c r="D138" s="20"/>
      <c r="E138" s="41" t="s">
        <v>73</v>
      </c>
      <c r="F138" s="47">
        <f t="shared" si="25"/>
        <v>0</v>
      </c>
      <c r="G138" s="47"/>
      <c r="H138" s="47">
        <f t="shared" si="21"/>
        <v>0</v>
      </c>
      <c r="I138" s="48"/>
      <c r="J138" s="110"/>
      <c r="K138" s="50"/>
      <c r="L138" s="47"/>
      <c r="M138" s="47"/>
      <c r="N138" s="47"/>
      <c r="O138" s="47"/>
      <c r="P138" s="113"/>
      <c r="Q138" s="50"/>
      <c r="R138" s="12"/>
    </row>
    <row r="139" spans="1:18">
      <c r="A139" s="233"/>
      <c r="B139" s="64" t="s">
        <v>321</v>
      </c>
      <c r="C139" s="19" t="s">
        <v>20</v>
      </c>
      <c r="D139" s="37" t="s">
        <v>74</v>
      </c>
      <c r="E139" s="21"/>
      <c r="F139" s="47">
        <f t="shared" si="25"/>
        <v>0</v>
      </c>
      <c r="G139" s="47"/>
      <c r="H139" s="47">
        <f t="shared" si="21"/>
        <v>0</v>
      </c>
      <c r="I139" s="48"/>
      <c r="J139" s="110"/>
      <c r="K139" s="50"/>
      <c r="L139" s="47"/>
      <c r="M139" s="47"/>
      <c r="N139" s="47"/>
      <c r="O139" s="47"/>
      <c r="P139" s="113"/>
      <c r="Q139" s="50"/>
      <c r="R139" s="12"/>
    </row>
    <row r="140" spans="1:18">
      <c r="A140" s="233"/>
      <c r="B140" s="64" t="s">
        <v>271</v>
      </c>
      <c r="C140" s="19"/>
      <c r="D140" s="20"/>
      <c r="E140" s="21" t="s">
        <v>74</v>
      </c>
      <c r="F140" s="47">
        <f t="shared" si="25"/>
        <v>0</v>
      </c>
      <c r="G140" s="47"/>
      <c r="H140" s="47">
        <f t="shared" si="21"/>
        <v>0</v>
      </c>
      <c r="I140" s="48"/>
      <c r="J140" s="110"/>
      <c r="K140" s="50"/>
      <c r="L140" s="47"/>
      <c r="M140" s="47"/>
      <c r="N140" s="47"/>
      <c r="O140" s="47"/>
      <c r="P140" s="113"/>
      <c r="Q140" s="50"/>
      <c r="R140" s="12"/>
    </row>
    <row r="141" spans="1:18">
      <c r="A141" s="233"/>
      <c r="B141" s="64" t="s">
        <v>272</v>
      </c>
      <c r="C141" s="19"/>
      <c r="D141" s="37" t="s">
        <v>75</v>
      </c>
      <c r="E141" s="31"/>
      <c r="F141" s="43">
        <f t="shared" si="25"/>
        <v>7000</v>
      </c>
      <c r="G141" s="43"/>
      <c r="H141" s="43">
        <f t="shared" si="21"/>
        <v>3000</v>
      </c>
      <c r="I141" s="44">
        <f>SUM(I142:I143)</f>
        <v>1000</v>
      </c>
      <c r="J141" s="199">
        <f>SUM(J142:J143)</f>
        <v>0</v>
      </c>
      <c r="K141" s="71">
        <f>SUM(K142:K143)</f>
        <v>2000</v>
      </c>
      <c r="L141" s="68">
        <f t="shared" ref="L141:Q141" si="33">SUM(L142:L143)</f>
        <v>2000</v>
      </c>
      <c r="M141" s="68">
        <f t="shared" si="33"/>
        <v>0</v>
      </c>
      <c r="N141" s="68">
        <f t="shared" si="33"/>
        <v>0</v>
      </c>
      <c r="O141" s="68">
        <f t="shared" si="33"/>
        <v>2000</v>
      </c>
      <c r="P141" s="118">
        <f t="shared" si="33"/>
        <v>2000</v>
      </c>
      <c r="Q141" s="71">
        <f t="shared" si="33"/>
        <v>0</v>
      </c>
      <c r="R141" s="12"/>
    </row>
    <row r="142" spans="1:18">
      <c r="A142" s="233"/>
      <c r="B142" s="64" t="s">
        <v>273</v>
      </c>
      <c r="C142" s="19"/>
      <c r="D142" s="37"/>
      <c r="E142" s="41" t="s">
        <v>144</v>
      </c>
      <c r="F142" s="47">
        <f t="shared" si="25"/>
        <v>7000</v>
      </c>
      <c r="G142" s="43"/>
      <c r="H142" s="47">
        <f t="shared" si="21"/>
        <v>3000</v>
      </c>
      <c r="I142" s="48">
        <v>1000</v>
      </c>
      <c r="J142" s="111"/>
      <c r="K142" s="50">
        <v>2000</v>
      </c>
      <c r="L142" s="47">
        <v>2000</v>
      </c>
      <c r="M142" s="47"/>
      <c r="N142" s="47"/>
      <c r="O142" s="64">
        <f t="shared" ref="O142:O143" si="34">SUM(P142:Q142)</f>
        <v>2000</v>
      </c>
      <c r="P142" s="111">
        <v>2000</v>
      </c>
      <c r="Q142" s="50"/>
      <c r="R142" s="12"/>
    </row>
    <row r="143" spans="1:18">
      <c r="A143" s="233"/>
      <c r="B143" s="64" t="s">
        <v>274</v>
      </c>
      <c r="C143" s="19"/>
      <c r="D143" s="20"/>
      <c r="E143" s="41" t="s">
        <v>147</v>
      </c>
      <c r="F143" s="47">
        <f t="shared" si="25"/>
        <v>0</v>
      </c>
      <c r="G143" s="47"/>
      <c r="H143" s="47">
        <f t="shared" si="21"/>
        <v>0</v>
      </c>
      <c r="I143" s="48"/>
      <c r="J143" s="110"/>
      <c r="K143" s="50"/>
      <c r="L143" s="47"/>
      <c r="M143" s="47"/>
      <c r="N143" s="47"/>
      <c r="O143" s="64">
        <f t="shared" si="34"/>
        <v>0</v>
      </c>
      <c r="P143" s="113"/>
      <c r="Q143" s="50"/>
      <c r="R143" s="12"/>
    </row>
    <row r="144" spans="1:18">
      <c r="A144" s="233"/>
      <c r="B144" s="52" t="s">
        <v>275</v>
      </c>
      <c r="C144" s="19"/>
      <c r="D144" s="20"/>
      <c r="E144" s="41" t="s">
        <v>153</v>
      </c>
      <c r="F144" s="47">
        <f t="shared" si="25"/>
        <v>0</v>
      </c>
      <c r="G144" s="47"/>
      <c r="H144" s="47">
        <f t="shared" si="21"/>
        <v>0</v>
      </c>
      <c r="I144" s="48"/>
      <c r="J144" s="110"/>
      <c r="K144" s="50"/>
      <c r="L144" s="47"/>
      <c r="M144" s="47"/>
      <c r="N144" s="47"/>
      <c r="O144" s="47"/>
      <c r="P144" s="113"/>
      <c r="Q144" s="67"/>
      <c r="R144" s="12"/>
    </row>
    <row r="145" spans="1:18">
      <c r="A145" s="233"/>
      <c r="B145" s="52" t="s">
        <v>276</v>
      </c>
      <c r="C145" s="19"/>
      <c r="D145" s="20"/>
      <c r="E145" s="41" t="s">
        <v>154</v>
      </c>
      <c r="F145" s="47">
        <f t="shared" si="25"/>
        <v>0</v>
      </c>
      <c r="G145" s="47"/>
      <c r="H145" s="47">
        <f t="shared" si="21"/>
        <v>0</v>
      </c>
      <c r="I145" s="48"/>
      <c r="J145" s="110"/>
      <c r="K145" s="50"/>
      <c r="L145" s="47"/>
      <c r="M145" s="47"/>
      <c r="N145" s="47"/>
      <c r="O145" s="47"/>
      <c r="P145" s="113"/>
      <c r="Q145" s="50"/>
      <c r="R145" s="12"/>
    </row>
    <row r="146" spans="1:18">
      <c r="A146" s="233"/>
      <c r="B146" s="52" t="s">
        <v>277</v>
      </c>
      <c r="C146" s="19"/>
      <c r="D146" s="20"/>
      <c r="E146" s="41" t="s">
        <v>155</v>
      </c>
      <c r="F146" s="47">
        <f t="shared" si="25"/>
        <v>0</v>
      </c>
      <c r="G146" s="47"/>
      <c r="H146" s="47">
        <f t="shared" si="21"/>
        <v>0</v>
      </c>
      <c r="I146" s="48"/>
      <c r="J146" s="110"/>
      <c r="K146" s="50"/>
      <c r="L146" s="47"/>
      <c r="M146" s="47"/>
      <c r="N146" s="47"/>
      <c r="O146" s="47"/>
      <c r="P146" s="113"/>
      <c r="Q146" s="50"/>
      <c r="R146" s="12"/>
    </row>
    <row r="147" spans="1:18">
      <c r="A147" s="233"/>
      <c r="B147" s="64" t="s">
        <v>278</v>
      </c>
      <c r="C147" s="19"/>
      <c r="D147" s="20"/>
      <c r="E147" s="41" t="s">
        <v>156</v>
      </c>
      <c r="F147" s="47">
        <f t="shared" si="25"/>
        <v>0</v>
      </c>
      <c r="G147" s="47"/>
      <c r="H147" s="47">
        <f t="shared" si="21"/>
        <v>0</v>
      </c>
      <c r="I147" s="48"/>
      <c r="J147" s="110"/>
      <c r="K147" s="50"/>
      <c r="L147" s="47"/>
      <c r="M147" s="47"/>
      <c r="N147" s="47"/>
      <c r="O147" s="47"/>
      <c r="P147" s="113"/>
      <c r="Q147" s="50"/>
      <c r="R147" s="12"/>
    </row>
    <row r="148" spans="1:18">
      <c r="A148" s="233"/>
      <c r="B148" s="47" t="s">
        <v>279</v>
      </c>
      <c r="C148" s="19"/>
      <c r="D148" s="37" t="s">
        <v>76</v>
      </c>
      <c r="E148" s="21"/>
      <c r="F148" s="47">
        <f t="shared" si="25"/>
        <v>0</v>
      </c>
      <c r="G148" s="47"/>
      <c r="H148" s="47">
        <f t="shared" si="21"/>
        <v>0</v>
      </c>
      <c r="I148" s="48"/>
      <c r="J148" s="110"/>
      <c r="K148" s="50"/>
      <c r="L148" s="47"/>
      <c r="M148" s="47"/>
      <c r="N148" s="47"/>
      <c r="O148" s="47"/>
      <c r="P148" s="113"/>
      <c r="Q148" s="50"/>
      <c r="R148" s="12"/>
    </row>
    <row r="149" spans="1:18">
      <c r="A149" s="233"/>
      <c r="B149" s="64" t="s">
        <v>322</v>
      </c>
      <c r="C149" s="19"/>
      <c r="D149" s="20"/>
      <c r="E149" s="21" t="s">
        <v>77</v>
      </c>
      <c r="F149" s="47">
        <f t="shared" si="25"/>
        <v>0</v>
      </c>
      <c r="G149" s="47"/>
      <c r="H149" s="47">
        <f t="shared" si="21"/>
        <v>0</v>
      </c>
      <c r="I149" s="48"/>
      <c r="J149" s="110"/>
      <c r="K149" s="50"/>
      <c r="L149" s="47"/>
      <c r="M149" s="47"/>
      <c r="N149" s="47"/>
      <c r="O149" s="47"/>
      <c r="P149" s="113"/>
      <c r="Q149" s="50"/>
      <c r="R149" s="12"/>
    </row>
    <row r="150" spans="1:18">
      <c r="A150" s="233"/>
      <c r="B150" s="64" t="s">
        <v>323</v>
      </c>
      <c r="C150" s="19"/>
      <c r="D150" s="244" t="s">
        <v>78</v>
      </c>
      <c r="E150" s="245"/>
      <c r="F150" s="47">
        <f t="shared" si="25"/>
        <v>0</v>
      </c>
      <c r="G150" s="64"/>
      <c r="H150" s="47">
        <f t="shared" si="21"/>
        <v>0</v>
      </c>
      <c r="I150" s="65"/>
      <c r="J150" s="151"/>
      <c r="K150" s="67"/>
      <c r="L150" s="64"/>
      <c r="M150" s="64"/>
      <c r="N150" s="64"/>
      <c r="O150" s="64"/>
      <c r="P150" s="117"/>
      <c r="Q150" s="67"/>
      <c r="R150" s="12"/>
    </row>
    <row r="151" spans="1:18">
      <c r="A151" s="233"/>
      <c r="B151" s="64" t="s">
        <v>324</v>
      </c>
      <c r="C151" s="19"/>
      <c r="D151" s="28"/>
      <c r="E151" s="29" t="s">
        <v>79</v>
      </c>
      <c r="F151" s="47">
        <f t="shared" si="25"/>
        <v>0</v>
      </c>
      <c r="G151" s="64"/>
      <c r="H151" s="47">
        <f t="shared" si="21"/>
        <v>0</v>
      </c>
      <c r="I151" s="65"/>
      <c r="J151" s="151"/>
      <c r="K151" s="67"/>
      <c r="L151" s="64"/>
      <c r="M151" s="64"/>
      <c r="N151" s="64"/>
      <c r="O151" s="64"/>
      <c r="P151" s="117"/>
      <c r="Q151" s="67"/>
      <c r="R151" s="12"/>
    </row>
    <row r="152" spans="1:18">
      <c r="A152" s="233"/>
      <c r="B152" s="64" t="s">
        <v>325</v>
      </c>
      <c r="C152" s="19"/>
      <c r="D152" s="28"/>
      <c r="E152" s="29" t="s">
        <v>80</v>
      </c>
      <c r="F152" s="47">
        <f t="shared" si="25"/>
        <v>0</v>
      </c>
      <c r="G152" s="64"/>
      <c r="H152" s="47">
        <f t="shared" si="21"/>
        <v>0</v>
      </c>
      <c r="I152" s="65"/>
      <c r="J152" s="151"/>
      <c r="K152" s="67"/>
      <c r="L152" s="64"/>
      <c r="M152" s="64"/>
      <c r="N152" s="64"/>
      <c r="O152" s="64"/>
      <c r="P152" s="117"/>
      <c r="Q152" s="67"/>
      <c r="R152" s="12"/>
    </row>
    <row r="153" spans="1:18">
      <c r="A153" s="233"/>
      <c r="B153" s="64" t="s">
        <v>326</v>
      </c>
      <c r="C153" s="19" t="s">
        <v>37</v>
      </c>
      <c r="D153" s="28"/>
      <c r="E153" s="29" t="s">
        <v>81</v>
      </c>
      <c r="F153" s="47">
        <f t="shared" si="25"/>
        <v>0</v>
      </c>
      <c r="G153" s="64"/>
      <c r="H153" s="47">
        <f t="shared" ref="H153:H159" si="35">SUM(I153:K153)</f>
        <v>0</v>
      </c>
      <c r="I153" s="65"/>
      <c r="J153" s="151"/>
      <c r="K153" s="67"/>
      <c r="L153" s="64"/>
      <c r="M153" s="64"/>
      <c r="N153" s="64"/>
      <c r="O153" s="64"/>
      <c r="P153" s="117"/>
      <c r="Q153" s="67"/>
      <c r="R153" s="12"/>
    </row>
    <row r="154" spans="1:18">
      <c r="A154" s="233"/>
      <c r="B154" s="64" t="s">
        <v>327</v>
      </c>
      <c r="C154" s="19"/>
      <c r="D154" s="28"/>
      <c r="E154" s="29" t="s">
        <v>82</v>
      </c>
      <c r="F154" s="47">
        <f t="shared" si="25"/>
        <v>0</v>
      </c>
      <c r="G154" s="64"/>
      <c r="H154" s="47">
        <f t="shared" si="35"/>
        <v>0</v>
      </c>
      <c r="I154" s="65"/>
      <c r="J154" s="151"/>
      <c r="K154" s="67"/>
      <c r="L154" s="64"/>
      <c r="M154" s="64"/>
      <c r="N154" s="64"/>
      <c r="O154" s="64"/>
      <c r="P154" s="117"/>
      <c r="Q154" s="67"/>
      <c r="R154" s="12"/>
    </row>
    <row r="155" spans="1:18">
      <c r="A155" s="233"/>
      <c r="B155" s="52"/>
      <c r="C155" s="19"/>
      <c r="D155" s="22"/>
      <c r="E155" s="23"/>
      <c r="F155" s="51">
        <f t="shared" si="25"/>
        <v>0</v>
      </c>
      <c r="G155" s="52"/>
      <c r="H155" s="51">
        <f t="shared" si="35"/>
        <v>0</v>
      </c>
      <c r="I155" s="53"/>
      <c r="J155" s="153"/>
      <c r="K155" s="55"/>
      <c r="L155" s="52"/>
      <c r="M155" s="52"/>
      <c r="N155" s="60"/>
      <c r="O155" s="60"/>
      <c r="P155" s="116"/>
      <c r="Q155" s="63"/>
      <c r="R155" s="9"/>
    </row>
    <row r="156" spans="1:18" s="5" customFormat="1">
      <c r="A156" s="233"/>
      <c r="B156" s="59"/>
      <c r="C156" s="24"/>
      <c r="D156" s="246" t="s">
        <v>94</v>
      </c>
      <c r="E156" s="247"/>
      <c r="F156" s="56">
        <f t="shared" si="25"/>
        <v>8080</v>
      </c>
      <c r="G156" s="56">
        <f>G136+G139+G141+G148+G150</f>
        <v>0</v>
      </c>
      <c r="H156" s="56">
        <f t="shared" si="35"/>
        <v>4080</v>
      </c>
      <c r="I156" s="57">
        <f>I136+I139+I141+I148+I150</f>
        <v>1270</v>
      </c>
      <c r="J156" s="58">
        <f>J136+J139+J141+J148+J150</f>
        <v>220</v>
      </c>
      <c r="K156" s="158">
        <f>K136+K139+K141+K148+K150</f>
        <v>2590</v>
      </c>
      <c r="L156" s="59">
        <f t="shared" ref="L156:O156" si="36">L136+L139+L141+L148+L150</f>
        <v>2000</v>
      </c>
      <c r="M156" s="59">
        <f t="shared" si="36"/>
        <v>0</v>
      </c>
      <c r="N156" s="59">
        <f t="shared" si="36"/>
        <v>0</v>
      </c>
      <c r="O156" s="59">
        <f t="shared" si="36"/>
        <v>2000</v>
      </c>
      <c r="P156" s="57">
        <f>P136+P139+P141+P148+P150</f>
        <v>2000</v>
      </c>
      <c r="Q156" s="158">
        <f t="shared" ref="Q156" si="37">Q136+Q139+Q141+Q148+Q150</f>
        <v>0</v>
      </c>
      <c r="R156" s="14"/>
    </row>
    <row r="157" spans="1:18" s="5" customFormat="1">
      <c r="A157" s="127"/>
      <c r="B157" s="129"/>
      <c r="C157" s="240" t="s">
        <v>95</v>
      </c>
      <c r="D157" s="250"/>
      <c r="E157" s="241"/>
      <c r="F157" s="16">
        <f t="shared" si="25"/>
        <v>-7580</v>
      </c>
      <c r="G157" s="16">
        <f>G135-G156</f>
        <v>0</v>
      </c>
      <c r="H157" s="16">
        <f t="shared" si="35"/>
        <v>-3580</v>
      </c>
      <c r="I157" s="159">
        <f>I135-I156</f>
        <v>-1270</v>
      </c>
      <c r="J157" s="73">
        <f>J135-J156</f>
        <v>-220</v>
      </c>
      <c r="K157" s="130">
        <f>K135-K156</f>
        <v>-2090</v>
      </c>
      <c r="L157" s="72">
        <f t="shared" ref="L157:O157" si="38">L135-L156</f>
        <v>-2000</v>
      </c>
      <c r="M157" s="72">
        <f t="shared" si="38"/>
        <v>0</v>
      </c>
      <c r="N157" s="72">
        <f t="shared" si="38"/>
        <v>0</v>
      </c>
      <c r="O157" s="72">
        <f t="shared" si="38"/>
        <v>-2000</v>
      </c>
      <c r="P157" s="159">
        <f>P135-P156</f>
        <v>-2000</v>
      </c>
      <c r="Q157" s="130">
        <f t="shared" ref="Q157" si="39">Q135-Q156</f>
        <v>0</v>
      </c>
      <c r="R157" s="14"/>
    </row>
    <row r="158" spans="1:18" s="5" customFormat="1">
      <c r="A158" s="127"/>
      <c r="B158" s="130"/>
      <c r="C158" s="246" t="s">
        <v>96</v>
      </c>
      <c r="D158" s="264"/>
      <c r="E158" s="247"/>
      <c r="F158" s="56">
        <f t="shared" si="25"/>
        <v>265</v>
      </c>
      <c r="G158" s="56">
        <v>5</v>
      </c>
      <c r="H158" s="56">
        <f t="shared" si="35"/>
        <v>130</v>
      </c>
      <c r="I158" s="57">
        <v>50</v>
      </c>
      <c r="J158" s="58">
        <v>30</v>
      </c>
      <c r="K158" s="59">
        <v>50</v>
      </c>
      <c r="L158" s="56">
        <v>15</v>
      </c>
      <c r="M158" s="56">
        <v>10</v>
      </c>
      <c r="N158" s="56">
        <v>5</v>
      </c>
      <c r="O158" s="56">
        <f>SUM(P158:Q158)</f>
        <v>100</v>
      </c>
      <c r="P158" s="115">
        <v>50</v>
      </c>
      <c r="Q158" s="59">
        <v>50</v>
      </c>
      <c r="R158" s="14"/>
    </row>
    <row r="159" spans="1:18" ht="15.75" customHeight="1">
      <c r="B159" s="131"/>
      <c r="C159" s="265" t="s">
        <v>98</v>
      </c>
      <c r="D159" s="266"/>
      <c r="E159" s="267"/>
      <c r="F159" s="83">
        <f t="shared" si="25"/>
        <v>-7050</v>
      </c>
      <c r="G159" s="83">
        <f>G21+G103+G122+G157-G158</f>
        <v>0</v>
      </c>
      <c r="H159" s="83">
        <f t="shared" si="35"/>
        <v>-3050</v>
      </c>
      <c r="I159" s="84">
        <f t="shared" ref="I159:Q159" si="40">I21+I103+I122+I157-I158</f>
        <v>-1100</v>
      </c>
      <c r="J159" s="85">
        <f t="shared" si="40"/>
        <v>-210</v>
      </c>
      <c r="K159" s="86">
        <f t="shared" si="40"/>
        <v>-1740</v>
      </c>
      <c r="L159" s="86">
        <f t="shared" si="40"/>
        <v>-2000</v>
      </c>
      <c r="M159" s="86">
        <f t="shared" si="40"/>
        <v>0</v>
      </c>
      <c r="N159" s="86">
        <f t="shared" si="40"/>
        <v>0</v>
      </c>
      <c r="O159" s="83">
        <f t="shared" si="40"/>
        <v>-2000</v>
      </c>
      <c r="P159" s="124">
        <f t="shared" si="40"/>
        <v>-2000</v>
      </c>
      <c r="Q159" s="86">
        <f t="shared" si="40"/>
        <v>0</v>
      </c>
      <c r="R159" s="10"/>
    </row>
    <row r="160" spans="1:18" ht="15.75" customHeight="1">
      <c r="B160" s="102"/>
      <c r="C160" s="134"/>
      <c r="D160" s="134"/>
      <c r="E160" s="134"/>
      <c r="F160" s="108"/>
      <c r="G160" s="108"/>
      <c r="H160" s="135"/>
      <c r="I160" s="108"/>
      <c r="J160" s="108"/>
      <c r="K160" s="108"/>
      <c r="L160" s="108"/>
      <c r="M160" s="108"/>
      <c r="N160" s="108"/>
      <c r="O160" s="108"/>
      <c r="P160" s="136"/>
      <c r="R160" s="1"/>
    </row>
    <row r="161" spans="1:18" s="5" customFormat="1" ht="15" customHeight="1">
      <c r="A161" s="127"/>
      <c r="B161" s="130"/>
      <c r="C161" s="246" t="s">
        <v>213</v>
      </c>
      <c r="D161" s="264"/>
      <c r="E161" s="247"/>
      <c r="F161" s="76">
        <f>SUM(G161:H161,L161:O161)</f>
        <v>14509</v>
      </c>
      <c r="G161" s="76">
        <v>3293</v>
      </c>
      <c r="H161" s="76">
        <f t="shared" ref="H161" si="41">SUM(I161:K161)</f>
        <v>4770</v>
      </c>
      <c r="I161" s="77">
        <v>1806</v>
      </c>
      <c r="J161" s="78">
        <v>928</v>
      </c>
      <c r="K161" s="79">
        <v>2036</v>
      </c>
      <c r="L161" s="76">
        <v>2590</v>
      </c>
      <c r="M161" s="76">
        <v>846</v>
      </c>
      <c r="N161" s="76"/>
      <c r="O161" s="76">
        <f>SUM(P161:Q161)</f>
        <v>3010</v>
      </c>
      <c r="P161" s="121">
        <v>2989</v>
      </c>
      <c r="Q161" s="59">
        <v>21</v>
      </c>
      <c r="R161" s="14"/>
    </row>
    <row r="162" spans="1:18" ht="15" customHeight="1">
      <c r="B162" s="131"/>
      <c r="C162" s="246" t="s">
        <v>214</v>
      </c>
      <c r="D162" s="264"/>
      <c r="E162" s="247"/>
      <c r="F162" s="75">
        <f>SUM(G162:H162,L162:O162)</f>
        <v>7459</v>
      </c>
      <c r="G162" s="75">
        <f>G159+G161</f>
        <v>3293</v>
      </c>
      <c r="H162" s="75">
        <f>H159+H161</f>
        <v>1720</v>
      </c>
      <c r="I162" s="159">
        <f>I159+I161</f>
        <v>706</v>
      </c>
      <c r="J162" s="73">
        <f>SUM(J159:J161)</f>
        <v>718</v>
      </c>
      <c r="K162" s="74">
        <f>SUM(K159:K161)</f>
        <v>296</v>
      </c>
      <c r="L162" s="74">
        <f>SUM(L159:L161)</f>
        <v>590</v>
      </c>
      <c r="M162" s="74">
        <f t="shared" ref="M162:O162" si="42">SUM(M159:M161)</f>
        <v>846</v>
      </c>
      <c r="N162" s="74">
        <f t="shared" si="42"/>
        <v>0</v>
      </c>
      <c r="O162" s="74">
        <f t="shared" si="42"/>
        <v>1010</v>
      </c>
      <c r="P162" s="205">
        <f>SUM(P159:P161)</f>
        <v>989</v>
      </c>
      <c r="Q162" s="86">
        <f>SUM(Q159:Q161)</f>
        <v>21</v>
      </c>
      <c r="R162" s="10"/>
    </row>
    <row r="163" spans="1:18" ht="15.75" customHeight="1">
      <c r="B163" s="102"/>
      <c r="C163" s="109"/>
      <c r="D163" s="109"/>
      <c r="E163" s="109"/>
      <c r="F163" s="108"/>
      <c r="G163" s="108"/>
      <c r="H163" s="135"/>
      <c r="I163" s="108"/>
      <c r="J163" s="108"/>
      <c r="K163" s="108"/>
      <c r="L163" s="108"/>
      <c r="M163" s="108"/>
      <c r="N163" s="108"/>
      <c r="O163" s="108"/>
      <c r="P163" s="136"/>
      <c r="R163" s="1"/>
    </row>
    <row r="164" spans="1:18" ht="15.75" customHeight="1">
      <c r="C164" s="101"/>
      <c r="D164" s="101"/>
      <c r="E164" s="268"/>
      <c r="F164" s="269" t="s">
        <v>1</v>
      </c>
      <c r="G164" s="256" t="s">
        <v>2</v>
      </c>
      <c r="H164" s="174" t="s">
        <v>108</v>
      </c>
      <c r="I164" s="175" t="s">
        <v>107</v>
      </c>
      <c r="J164" s="176" t="s">
        <v>110</v>
      </c>
      <c r="K164" s="177" t="s">
        <v>134</v>
      </c>
      <c r="L164" s="256" t="s">
        <v>120</v>
      </c>
      <c r="M164" s="206" t="s">
        <v>140</v>
      </c>
      <c r="N164" s="206" t="s">
        <v>142</v>
      </c>
      <c r="O164" s="206" t="s">
        <v>150</v>
      </c>
      <c r="P164" s="178" t="s">
        <v>122</v>
      </c>
      <c r="Q164" s="179" t="s">
        <v>149</v>
      </c>
      <c r="R164" s="1"/>
    </row>
    <row r="165" spans="1:18">
      <c r="B165" s="133"/>
      <c r="C165" s="101"/>
      <c r="D165" s="101"/>
      <c r="E165" s="268"/>
      <c r="F165" s="270"/>
      <c r="G165" s="257"/>
      <c r="H165" s="258" t="s">
        <v>109</v>
      </c>
      <c r="I165" s="259"/>
      <c r="J165" s="259"/>
      <c r="K165" s="260"/>
      <c r="L165" s="257"/>
      <c r="M165" s="207" t="s">
        <v>328</v>
      </c>
      <c r="N165" s="207" t="s">
        <v>143</v>
      </c>
      <c r="O165" s="261" t="s">
        <v>121</v>
      </c>
      <c r="P165" s="262"/>
      <c r="Q165" s="263"/>
      <c r="R165" s="1"/>
    </row>
    <row r="166" spans="1:18">
      <c r="F166" s="3"/>
      <c r="G166" s="3"/>
      <c r="H166" s="3"/>
      <c r="I166" s="3"/>
      <c r="J166" s="3"/>
      <c r="K166" s="3"/>
    </row>
    <row r="167" spans="1:18" ht="16.5" customHeight="1">
      <c r="B167" s="103" t="s">
        <v>329</v>
      </c>
      <c r="C167" s="271"/>
      <c r="D167" s="103" t="s">
        <v>211</v>
      </c>
      <c r="F167" s="4"/>
      <c r="G167" s="3"/>
      <c r="H167" s="3"/>
      <c r="I167" s="3"/>
      <c r="J167" s="3"/>
      <c r="K167" s="3"/>
    </row>
    <row r="168" spans="1:18">
      <c r="F168" s="3"/>
      <c r="G168" s="3"/>
      <c r="H168" s="3"/>
      <c r="I168" s="3"/>
      <c r="J168" s="3"/>
      <c r="K168" s="3"/>
    </row>
    <row r="169" spans="1:18">
      <c r="F169" s="3"/>
      <c r="G169" s="3"/>
      <c r="H169" s="3"/>
      <c r="I169" s="3"/>
      <c r="J169" s="3"/>
      <c r="K169" s="3"/>
    </row>
    <row r="170" spans="1:18">
      <c r="F170" s="3"/>
      <c r="G170" s="3"/>
      <c r="H170" s="3"/>
      <c r="I170" s="3"/>
      <c r="J170" s="3"/>
      <c r="K170" s="3"/>
    </row>
    <row r="171" spans="1:18">
      <c r="F171" s="3"/>
      <c r="G171" s="3"/>
      <c r="H171" s="3"/>
      <c r="I171" s="3"/>
      <c r="J171" s="3"/>
      <c r="K171" s="3"/>
    </row>
    <row r="172" spans="1:18">
      <c r="F172" s="3"/>
      <c r="G172" s="3"/>
      <c r="H172" s="3"/>
      <c r="I172" s="3"/>
      <c r="J172" s="3"/>
      <c r="K172" s="3"/>
    </row>
    <row r="173" spans="1:18">
      <c r="F173" s="3"/>
      <c r="G173" s="3"/>
      <c r="H173" s="3"/>
      <c r="I173" s="3"/>
      <c r="J173" s="3"/>
      <c r="K173" s="3"/>
    </row>
    <row r="174" spans="1:18">
      <c r="F174" s="3"/>
      <c r="G174" s="3"/>
      <c r="H174" s="3"/>
      <c r="I174" s="3"/>
      <c r="J174" s="3"/>
      <c r="K174" s="3"/>
    </row>
    <row r="175" spans="1:18">
      <c r="F175" s="3"/>
      <c r="G175" s="3"/>
      <c r="H175" s="3"/>
      <c r="I175" s="3"/>
      <c r="J175" s="3"/>
      <c r="K175" s="3"/>
    </row>
    <row r="176" spans="1:18">
      <c r="F176" s="3"/>
      <c r="G176" s="3"/>
      <c r="H176" s="3"/>
      <c r="I176" s="3"/>
      <c r="J176" s="3"/>
      <c r="K176" s="3"/>
    </row>
    <row r="177" spans="2:11" s="1" customFormat="1">
      <c r="B177" s="127"/>
      <c r="F177" s="3"/>
      <c r="G177" s="3"/>
      <c r="H177" s="3"/>
      <c r="I177" s="3"/>
      <c r="J177" s="3"/>
      <c r="K177" s="3"/>
    </row>
    <row r="178" spans="2:11" s="1" customFormat="1">
      <c r="B178" s="127"/>
      <c r="F178" s="3"/>
      <c r="G178" s="3"/>
      <c r="H178" s="3"/>
      <c r="I178" s="3"/>
      <c r="J178" s="3"/>
      <c r="K178" s="3"/>
    </row>
    <row r="179" spans="2:11" s="1" customFormat="1">
      <c r="B179" s="127"/>
      <c r="F179" s="3"/>
      <c r="G179" s="3"/>
      <c r="H179" s="3"/>
      <c r="I179" s="3"/>
      <c r="J179" s="3"/>
      <c r="K179" s="3"/>
    </row>
    <row r="180" spans="2:11" s="1" customFormat="1">
      <c r="F180" s="3"/>
      <c r="G180" s="3"/>
      <c r="H180" s="3"/>
      <c r="I180" s="3"/>
      <c r="J180" s="3"/>
      <c r="K180" s="3"/>
    </row>
    <row r="181" spans="2:11" s="1" customFormat="1">
      <c r="F181" s="3"/>
      <c r="G181" s="3"/>
      <c r="H181" s="3"/>
      <c r="I181" s="3"/>
      <c r="J181" s="3"/>
      <c r="K181" s="3"/>
    </row>
    <row r="182" spans="2:11" s="1" customFormat="1">
      <c r="F182" s="3"/>
      <c r="G182" s="3"/>
      <c r="H182" s="3"/>
      <c r="I182" s="3"/>
      <c r="J182" s="3"/>
      <c r="K182" s="3"/>
    </row>
    <row r="183" spans="2:11" s="1" customFormat="1">
      <c r="F183" s="3"/>
      <c r="G183" s="3"/>
      <c r="H183" s="3"/>
      <c r="I183" s="3"/>
      <c r="J183" s="3"/>
      <c r="K183" s="3"/>
    </row>
    <row r="184" spans="2:11" s="1" customFormat="1">
      <c r="F184" s="3"/>
      <c r="G184" s="3"/>
      <c r="H184" s="3"/>
      <c r="I184" s="3"/>
      <c r="J184" s="3"/>
      <c r="K184" s="3"/>
    </row>
    <row r="185" spans="2:11" s="1" customFormat="1">
      <c r="F185" s="3"/>
      <c r="G185" s="3"/>
      <c r="H185" s="3"/>
      <c r="I185" s="3"/>
      <c r="J185" s="3"/>
      <c r="K185" s="3"/>
    </row>
    <row r="186" spans="2:11" s="1" customFormat="1">
      <c r="F186" s="3"/>
      <c r="G186" s="3"/>
      <c r="H186" s="3"/>
      <c r="I186" s="3"/>
      <c r="J186" s="3"/>
      <c r="K186" s="3"/>
    </row>
    <row r="187" spans="2:11" s="1" customFormat="1">
      <c r="F187" s="3"/>
      <c r="G187" s="3"/>
      <c r="H187" s="3"/>
      <c r="I187" s="3"/>
      <c r="J187" s="3"/>
      <c r="K187" s="3"/>
    </row>
    <row r="188" spans="2:11" s="1" customFormat="1">
      <c r="F188" s="3"/>
      <c r="G188" s="3"/>
      <c r="H188" s="3"/>
      <c r="I188" s="3"/>
      <c r="J188" s="3"/>
      <c r="K188" s="3"/>
    </row>
    <row r="189" spans="2:11" s="1" customFormat="1">
      <c r="F189" s="3"/>
      <c r="G189" s="3"/>
      <c r="H189" s="3"/>
      <c r="I189" s="3"/>
      <c r="J189" s="3"/>
      <c r="K189" s="3"/>
    </row>
    <row r="190" spans="2:11" s="1" customFormat="1">
      <c r="F190" s="3"/>
      <c r="G190" s="3"/>
      <c r="H190" s="3"/>
      <c r="I190" s="3"/>
      <c r="J190" s="3"/>
      <c r="K190" s="3"/>
    </row>
    <row r="191" spans="2:11" s="1" customFormat="1">
      <c r="F191" s="3"/>
      <c r="G191" s="3"/>
      <c r="H191" s="3"/>
      <c r="I191" s="3"/>
      <c r="J191" s="3"/>
      <c r="K191" s="3"/>
    </row>
    <row r="192" spans="2:11" s="1" customFormat="1">
      <c r="F192" s="3"/>
      <c r="G192" s="3"/>
      <c r="H192" s="3"/>
      <c r="I192" s="3"/>
      <c r="J192" s="3"/>
      <c r="K192" s="3"/>
    </row>
    <row r="193" spans="6:11" s="1" customFormat="1">
      <c r="F193" s="3"/>
      <c r="G193" s="3"/>
      <c r="H193" s="3"/>
      <c r="I193" s="3"/>
      <c r="J193" s="3"/>
      <c r="K193" s="3"/>
    </row>
    <row r="194" spans="6:11" s="1" customFormat="1">
      <c r="F194" s="3"/>
      <c r="G194" s="3"/>
      <c r="H194" s="3"/>
      <c r="I194" s="3"/>
      <c r="J194" s="3"/>
      <c r="K194" s="3"/>
    </row>
    <row r="195" spans="6:11" s="1" customFormat="1">
      <c r="F195" s="3"/>
      <c r="G195" s="3"/>
      <c r="H195" s="3"/>
      <c r="I195" s="3"/>
      <c r="J195" s="3"/>
      <c r="K195" s="3"/>
    </row>
    <row r="196" spans="6:11" s="1" customFormat="1">
      <c r="F196" s="3"/>
      <c r="G196" s="3"/>
      <c r="H196" s="3"/>
      <c r="I196" s="3"/>
      <c r="J196" s="3"/>
      <c r="K196" s="3"/>
    </row>
    <row r="197" spans="6:11" s="1" customFormat="1">
      <c r="F197" s="3"/>
      <c r="G197" s="3"/>
      <c r="H197" s="3"/>
      <c r="I197" s="3"/>
      <c r="J197" s="3"/>
      <c r="K197" s="3"/>
    </row>
    <row r="198" spans="6:11" s="1" customFormat="1">
      <c r="F198" s="3"/>
      <c r="G198" s="3"/>
      <c r="H198" s="3"/>
      <c r="I198" s="3"/>
      <c r="J198" s="3"/>
      <c r="K198" s="3"/>
    </row>
    <row r="199" spans="6:11" s="1" customFormat="1">
      <c r="F199" s="3"/>
      <c r="G199" s="3"/>
      <c r="H199" s="3"/>
      <c r="I199" s="3"/>
      <c r="J199" s="3"/>
      <c r="K199" s="3"/>
    </row>
    <row r="200" spans="6:11" s="1" customFormat="1">
      <c r="F200" s="3"/>
      <c r="G200" s="3"/>
      <c r="H200" s="3"/>
      <c r="I200" s="3"/>
      <c r="J200" s="3"/>
      <c r="K200" s="3"/>
    </row>
    <row r="201" spans="6:11" s="1" customFormat="1">
      <c r="F201" s="3"/>
      <c r="G201" s="3"/>
      <c r="H201" s="3"/>
      <c r="I201" s="3"/>
      <c r="J201" s="3"/>
      <c r="K201" s="3"/>
    </row>
    <row r="202" spans="6:11" s="1" customFormat="1">
      <c r="F202" s="3"/>
      <c r="G202" s="3"/>
      <c r="H202" s="3"/>
      <c r="I202" s="3"/>
      <c r="J202" s="3"/>
      <c r="K202" s="3"/>
    </row>
    <row r="203" spans="6:11" s="1" customFormat="1">
      <c r="F203" s="3"/>
      <c r="G203" s="3"/>
      <c r="H203" s="3"/>
      <c r="I203" s="3"/>
      <c r="J203" s="3"/>
      <c r="K203" s="3"/>
    </row>
    <row r="204" spans="6:11" s="1" customFormat="1">
      <c r="F204" s="3"/>
      <c r="G204" s="3"/>
      <c r="H204" s="3"/>
      <c r="I204" s="3"/>
      <c r="J204" s="3"/>
      <c r="K204" s="3"/>
    </row>
    <row r="205" spans="6:11" s="1" customFormat="1">
      <c r="F205" s="3"/>
      <c r="G205" s="3"/>
      <c r="H205" s="3"/>
      <c r="I205" s="3"/>
      <c r="J205" s="3"/>
      <c r="K205" s="3"/>
    </row>
    <row r="206" spans="6:11" s="1" customFormat="1">
      <c r="F206" s="3"/>
      <c r="G206" s="3"/>
      <c r="H206" s="3"/>
      <c r="I206" s="3"/>
      <c r="J206" s="3"/>
      <c r="K206" s="3"/>
    </row>
    <row r="207" spans="6:11" s="1" customFormat="1">
      <c r="F207" s="3"/>
      <c r="G207" s="3"/>
      <c r="H207" s="3"/>
      <c r="I207" s="3"/>
      <c r="J207" s="3"/>
      <c r="K207" s="3"/>
    </row>
    <row r="208" spans="6:11" s="1" customFormat="1">
      <c r="F208" s="3"/>
      <c r="G208" s="3"/>
      <c r="H208" s="3"/>
      <c r="I208" s="3"/>
      <c r="J208" s="3"/>
      <c r="K208" s="3"/>
    </row>
    <row r="209" spans="6:11" s="1" customFormat="1">
      <c r="F209" s="3"/>
      <c r="G209" s="3"/>
      <c r="H209" s="3"/>
      <c r="I209" s="3"/>
      <c r="J209" s="3"/>
      <c r="K209" s="3"/>
    </row>
    <row r="210" spans="6:11" s="1" customFormat="1">
      <c r="F210" s="3"/>
      <c r="G210" s="3"/>
      <c r="H210" s="3"/>
      <c r="I210" s="3"/>
      <c r="J210" s="3"/>
      <c r="K210" s="3"/>
    </row>
    <row r="211" spans="6:11" s="1" customFormat="1">
      <c r="F211" s="3"/>
      <c r="G211" s="3"/>
      <c r="H211" s="3"/>
      <c r="I211" s="3"/>
      <c r="J211" s="3"/>
      <c r="K211" s="3"/>
    </row>
    <row r="212" spans="6:11" s="1" customFormat="1">
      <c r="F212" s="3"/>
      <c r="G212" s="3"/>
      <c r="H212" s="3"/>
      <c r="I212" s="3"/>
      <c r="J212" s="3"/>
      <c r="K212" s="3"/>
    </row>
    <row r="213" spans="6:11" s="1" customFormat="1">
      <c r="F213" s="3"/>
      <c r="G213" s="3"/>
      <c r="H213" s="3"/>
      <c r="I213" s="3"/>
      <c r="J213" s="3"/>
      <c r="K213" s="3"/>
    </row>
    <row r="214" spans="6:11" s="1" customFormat="1">
      <c r="F214" s="3"/>
      <c r="G214" s="3"/>
      <c r="H214" s="3"/>
      <c r="I214" s="3"/>
      <c r="J214" s="3"/>
      <c r="K214" s="3"/>
    </row>
    <row r="215" spans="6:11" s="1" customFormat="1">
      <c r="F215" s="3"/>
      <c r="G215" s="3"/>
      <c r="H215" s="3"/>
      <c r="I215" s="3"/>
      <c r="J215" s="3"/>
      <c r="K215" s="3"/>
    </row>
    <row r="216" spans="6:11" s="1" customFormat="1">
      <c r="F216" s="3"/>
      <c r="G216" s="3"/>
      <c r="H216" s="3"/>
      <c r="I216" s="3"/>
      <c r="J216" s="3"/>
      <c r="K216" s="3"/>
    </row>
    <row r="217" spans="6:11" s="1" customFormat="1">
      <c r="F217" s="3"/>
      <c r="G217" s="3"/>
      <c r="H217" s="3"/>
      <c r="I217" s="3"/>
      <c r="J217" s="3"/>
      <c r="K217" s="3"/>
    </row>
    <row r="218" spans="6:11" s="1" customFormat="1">
      <c r="F218" s="3"/>
      <c r="G218" s="3"/>
      <c r="H218" s="3"/>
      <c r="I218" s="3"/>
      <c r="J218" s="3"/>
      <c r="K218" s="3"/>
    </row>
    <row r="219" spans="6:11" s="1" customFormat="1">
      <c r="F219" s="3"/>
      <c r="G219" s="3"/>
      <c r="H219" s="3"/>
      <c r="I219" s="3"/>
      <c r="J219" s="3"/>
      <c r="K219" s="3"/>
    </row>
    <row r="220" spans="6:11" s="1" customFormat="1">
      <c r="F220" s="3"/>
      <c r="G220" s="3"/>
      <c r="H220" s="3"/>
      <c r="I220" s="3"/>
      <c r="J220" s="3"/>
      <c r="K220" s="3"/>
    </row>
    <row r="221" spans="6:11" s="1" customFormat="1">
      <c r="F221" s="3"/>
      <c r="G221" s="3"/>
      <c r="H221" s="3"/>
      <c r="I221" s="3"/>
      <c r="J221" s="3"/>
      <c r="K221" s="3"/>
    </row>
    <row r="222" spans="6:11" s="1" customFormat="1">
      <c r="F222" s="3"/>
      <c r="G222" s="3"/>
      <c r="H222" s="3"/>
      <c r="I222" s="3"/>
      <c r="J222" s="3"/>
      <c r="K222" s="3"/>
    </row>
    <row r="223" spans="6:11" s="1" customFormat="1">
      <c r="F223" s="3"/>
      <c r="G223" s="3"/>
      <c r="H223" s="3"/>
      <c r="I223" s="3"/>
      <c r="J223" s="3"/>
      <c r="K223" s="3"/>
    </row>
    <row r="224" spans="6:11" s="1" customFormat="1">
      <c r="F224" s="3"/>
      <c r="G224" s="3"/>
      <c r="H224" s="3"/>
      <c r="I224" s="3"/>
      <c r="J224" s="3"/>
      <c r="K224" s="3"/>
    </row>
    <row r="225" spans="6:11" s="1" customFormat="1">
      <c r="F225" s="3"/>
      <c r="G225" s="3"/>
      <c r="H225" s="3"/>
      <c r="I225" s="3"/>
      <c r="J225" s="3"/>
      <c r="K225" s="3"/>
    </row>
    <row r="226" spans="6:11" s="1" customFormat="1">
      <c r="F226" s="3"/>
      <c r="G226" s="3"/>
      <c r="H226" s="3"/>
      <c r="I226" s="3"/>
      <c r="J226" s="3"/>
      <c r="K226" s="3"/>
    </row>
    <row r="227" spans="6:11" s="1" customFormat="1">
      <c r="F227" s="3"/>
      <c r="G227" s="3"/>
      <c r="H227" s="3"/>
      <c r="I227" s="3"/>
      <c r="J227" s="3"/>
      <c r="K227" s="3"/>
    </row>
    <row r="228" spans="6:11" s="1" customFormat="1">
      <c r="F228" s="3"/>
      <c r="G228" s="3"/>
      <c r="H228" s="3"/>
      <c r="I228" s="3"/>
      <c r="J228" s="3"/>
      <c r="K228" s="3"/>
    </row>
    <row r="229" spans="6:11" s="1" customFormat="1">
      <c r="F229" s="3"/>
      <c r="G229" s="3"/>
      <c r="H229" s="3"/>
      <c r="I229" s="3"/>
      <c r="J229" s="3"/>
      <c r="K229" s="3"/>
    </row>
    <row r="230" spans="6:11" s="1" customFormat="1">
      <c r="F230" s="3"/>
      <c r="G230" s="3"/>
      <c r="H230" s="3"/>
      <c r="I230" s="3"/>
      <c r="J230" s="3"/>
      <c r="K230" s="3"/>
    </row>
    <row r="231" spans="6:11" s="1" customFormat="1">
      <c r="F231" s="3"/>
      <c r="G231" s="3"/>
      <c r="H231" s="3"/>
      <c r="I231" s="3"/>
      <c r="J231" s="3"/>
      <c r="K231" s="3"/>
    </row>
    <row r="232" spans="6:11" s="1" customFormat="1">
      <c r="F232" s="3"/>
      <c r="G232" s="3"/>
      <c r="H232" s="3"/>
      <c r="I232" s="3"/>
      <c r="J232" s="3"/>
      <c r="K232" s="3"/>
    </row>
    <row r="233" spans="6:11" s="1" customFormat="1">
      <c r="F233" s="3"/>
      <c r="G233" s="3"/>
      <c r="H233" s="3"/>
      <c r="I233" s="3"/>
      <c r="J233" s="3"/>
      <c r="K233" s="3"/>
    </row>
    <row r="234" spans="6:11" s="1" customFormat="1">
      <c r="F234" s="3"/>
      <c r="G234" s="3"/>
      <c r="H234" s="3"/>
      <c r="I234" s="3"/>
      <c r="J234" s="3"/>
      <c r="K234" s="3"/>
    </row>
    <row r="235" spans="6:11" s="1" customFormat="1">
      <c r="F235" s="3"/>
      <c r="G235" s="3"/>
      <c r="H235" s="3"/>
      <c r="I235" s="3"/>
      <c r="J235" s="3"/>
      <c r="K235" s="3"/>
    </row>
    <row r="236" spans="6:11" s="1" customFormat="1">
      <c r="F236" s="3"/>
      <c r="G236" s="3"/>
      <c r="H236" s="3"/>
      <c r="I236" s="3"/>
      <c r="J236" s="3"/>
      <c r="K236" s="3"/>
    </row>
    <row r="237" spans="6:11" s="1" customFormat="1">
      <c r="F237" s="3"/>
      <c r="G237" s="3"/>
      <c r="H237" s="3"/>
      <c r="I237" s="3"/>
      <c r="J237" s="3"/>
      <c r="K237" s="3"/>
    </row>
    <row r="238" spans="6:11" s="1" customFormat="1">
      <c r="F238" s="3"/>
      <c r="G238" s="3"/>
      <c r="H238" s="3"/>
      <c r="I238" s="3"/>
      <c r="J238" s="3"/>
      <c r="K238" s="3"/>
    </row>
    <row r="239" spans="6:11" s="1" customFormat="1">
      <c r="F239" s="3"/>
      <c r="G239" s="3"/>
      <c r="H239" s="3"/>
      <c r="I239" s="3"/>
      <c r="J239" s="3"/>
      <c r="K239" s="3"/>
    </row>
    <row r="240" spans="6:11" s="1" customFormat="1">
      <c r="F240" s="3"/>
      <c r="G240" s="3"/>
      <c r="H240" s="3"/>
      <c r="I240" s="3"/>
      <c r="J240" s="3"/>
      <c r="K240" s="3"/>
    </row>
    <row r="241" spans="6:11" s="1" customFormat="1">
      <c r="F241" s="3"/>
      <c r="G241" s="3"/>
      <c r="H241" s="3"/>
      <c r="I241" s="3"/>
      <c r="J241" s="3"/>
      <c r="K241" s="3"/>
    </row>
    <row r="242" spans="6:11" s="1" customFormat="1">
      <c r="F242" s="3"/>
      <c r="G242" s="3"/>
      <c r="H242" s="3"/>
      <c r="I242" s="3"/>
      <c r="J242" s="3"/>
      <c r="K242" s="3"/>
    </row>
    <row r="243" spans="6:11" s="1" customFormat="1">
      <c r="F243" s="3"/>
      <c r="G243" s="3"/>
      <c r="H243" s="3"/>
      <c r="I243" s="3"/>
      <c r="J243" s="3"/>
      <c r="K243" s="3"/>
    </row>
    <row r="244" spans="6:11" s="1" customFormat="1">
      <c r="F244" s="3"/>
      <c r="G244" s="3"/>
      <c r="H244" s="3"/>
      <c r="I244" s="3"/>
      <c r="J244" s="3"/>
      <c r="K244" s="3"/>
    </row>
    <row r="245" spans="6:11" s="1" customFormat="1">
      <c r="F245" s="3"/>
      <c r="G245" s="3"/>
      <c r="H245" s="3"/>
      <c r="I245" s="3"/>
      <c r="J245" s="3"/>
      <c r="K245" s="3"/>
    </row>
    <row r="246" spans="6:11" s="1" customFormat="1">
      <c r="F246" s="3"/>
      <c r="G246" s="3"/>
      <c r="H246" s="3"/>
      <c r="I246" s="3"/>
      <c r="J246" s="3"/>
      <c r="K246" s="3"/>
    </row>
    <row r="247" spans="6:11" s="1" customFormat="1">
      <c r="F247" s="3"/>
      <c r="G247" s="3"/>
      <c r="H247" s="3"/>
      <c r="I247" s="3"/>
      <c r="J247" s="3"/>
      <c r="K247" s="3"/>
    </row>
    <row r="248" spans="6:11" s="1" customFormat="1">
      <c r="F248" s="3"/>
      <c r="G248" s="3"/>
      <c r="H248" s="3"/>
      <c r="I248" s="3"/>
      <c r="J248" s="3"/>
      <c r="K248" s="3"/>
    </row>
    <row r="249" spans="6:11" s="1" customFormat="1">
      <c r="F249" s="3"/>
      <c r="G249" s="3"/>
      <c r="H249" s="3"/>
      <c r="I249" s="3"/>
      <c r="J249" s="3"/>
      <c r="K249" s="3"/>
    </row>
    <row r="250" spans="6:11" s="1" customFormat="1">
      <c r="F250" s="3"/>
      <c r="G250" s="3"/>
      <c r="H250" s="3"/>
      <c r="I250" s="3"/>
      <c r="J250" s="3"/>
      <c r="K250" s="3"/>
    </row>
    <row r="251" spans="6:11" s="1" customFormat="1">
      <c r="F251" s="3"/>
      <c r="G251" s="3"/>
      <c r="H251" s="3"/>
      <c r="I251" s="3"/>
      <c r="J251" s="3"/>
      <c r="K251" s="3"/>
    </row>
    <row r="252" spans="6:11" s="1" customFormat="1">
      <c r="F252" s="3"/>
      <c r="G252" s="3"/>
      <c r="H252" s="3"/>
      <c r="I252" s="3"/>
      <c r="J252" s="3"/>
      <c r="K252" s="3"/>
    </row>
    <row r="253" spans="6:11" s="1" customFormat="1">
      <c r="F253" s="3"/>
      <c r="G253" s="3"/>
      <c r="H253" s="3"/>
      <c r="I253" s="3"/>
      <c r="J253" s="3"/>
      <c r="K253" s="3"/>
    </row>
    <row r="254" spans="6:11" s="1" customFormat="1">
      <c r="F254" s="3"/>
      <c r="G254" s="3"/>
      <c r="H254" s="3"/>
      <c r="I254" s="3"/>
      <c r="J254" s="3"/>
      <c r="K254" s="3"/>
    </row>
    <row r="255" spans="6:11" s="1" customFormat="1">
      <c r="F255" s="3"/>
      <c r="G255" s="3"/>
      <c r="H255" s="3"/>
      <c r="I255" s="3"/>
      <c r="J255" s="3"/>
      <c r="K255" s="3"/>
    </row>
    <row r="256" spans="6:11" s="1" customFormat="1">
      <c r="F256" s="3"/>
      <c r="G256" s="3"/>
      <c r="H256" s="3"/>
      <c r="I256" s="3"/>
      <c r="J256" s="3"/>
      <c r="K256" s="3"/>
    </row>
    <row r="257" spans="6:11" s="1" customFormat="1">
      <c r="F257" s="3"/>
      <c r="G257" s="3"/>
      <c r="H257" s="3"/>
      <c r="I257" s="3"/>
      <c r="J257" s="3"/>
      <c r="K257" s="3"/>
    </row>
    <row r="258" spans="6:11" s="1" customFormat="1">
      <c r="F258" s="3"/>
      <c r="G258" s="3"/>
      <c r="H258" s="3"/>
      <c r="I258" s="3"/>
      <c r="J258" s="3"/>
      <c r="K258" s="3"/>
    </row>
    <row r="259" spans="6:11" s="1" customFormat="1">
      <c r="F259" s="3"/>
      <c r="G259" s="3"/>
      <c r="H259" s="3"/>
      <c r="I259" s="3"/>
      <c r="J259" s="3"/>
      <c r="K259" s="3"/>
    </row>
    <row r="260" spans="6:11" s="1" customFormat="1">
      <c r="F260" s="3"/>
      <c r="G260" s="3"/>
      <c r="H260" s="3"/>
      <c r="I260" s="3"/>
      <c r="J260" s="3"/>
      <c r="K260" s="3"/>
    </row>
    <row r="261" spans="6:11" s="1" customFormat="1">
      <c r="F261" s="3"/>
      <c r="G261" s="3"/>
      <c r="H261" s="3"/>
      <c r="I261" s="3"/>
      <c r="J261" s="3"/>
      <c r="K261" s="3"/>
    </row>
    <row r="262" spans="6:11" s="1" customFormat="1">
      <c r="F262" s="3"/>
      <c r="G262" s="3"/>
      <c r="H262" s="3"/>
      <c r="I262" s="3"/>
      <c r="J262" s="3"/>
      <c r="K262" s="3"/>
    </row>
    <row r="263" spans="6:11" s="1" customFormat="1">
      <c r="F263" s="3"/>
      <c r="G263" s="3"/>
      <c r="H263" s="3"/>
      <c r="I263" s="3"/>
      <c r="J263" s="3"/>
      <c r="K263" s="3"/>
    </row>
    <row r="264" spans="6:11" s="1" customFormat="1">
      <c r="F264" s="3"/>
      <c r="G264" s="3"/>
      <c r="H264" s="3"/>
      <c r="I264" s="3"/>
      <c r="J264" s="3"/>
      <c r="K264" s="3"/>
    </row>
    <row r="265" spans="6:11" s="1" customFormat="1">
      <c r="F265" s="3"/>
      <c r="G265" s="3"/>
      <c r="H265" s="3"/>
      <c r="I265" s="3"/>
      <c r="J265" s="3"/>
      <c r="K265" s="3"/>
    </row>
    <row r="266" spans="6:11" s="1" customFormat="1">
      <c r="F266" s="3"/>
      <c r="G266" s="3"/>
      <c r="H266" s="3"/>
      <c r="I266" s="3"/>
      <c r="J266" s="3"/>
      <c r="K266" s="3"/>
    </row>
    <row r="267" spans="6:11" s="1" customFormat="1">
      <c r="F267" s="3"/>
      <c r="G267" s="3"/>
      <c r="H267" s="3"/>
      <c r="I267" s="3"/>
      <c r="J267" s="3"/>
      <c r="K267" s="3"/>
    </row>
    <row r="268" spans="6:11" s="1" customFormat="1">
      <c r="F268" s="3"/>
      <c r="G268" s="3"/>
      <c r="H268" s="3"/>
      <c r="I268" s="3"/>
      <c r="J268" s="3"/>
      <c r="K268" s="3"/>
    </row>
    <row r="269" spans="6:11" s="1" customFormat="1">
      <c r="F269" s="3"/>
      <c r="G269" s="3"/>
      <c r="H269" s="3"/>
      <c r="I269" s="3"/>
      <c r="J269" s="3"/>
      <c r="K269" s="3"/>
    </row>
    <row r="270" spans="6:11" s="1" customFormat="1">
      <c r="F270" s="3"/>
      <c r="G270" s="3"/>
      <c r="H270" s="3"/>
      <c r="I270" s="3"/>
      <c r="J270" s="3"/>
      <c r="K270" s="3"/>
    </row>
    <row r="271" spans="6:11" s="1" customFormat="1">
      <c r="F271" s="3"/>
      <c r="G271" s="3"/>
      <c r="H271" s="3"/>
      <c r="I271" s="3"/>
      <c r="J271" s="3"/>
      <c r="K271" s="3"/>
    </row>
    <row r="272" spans="6:11" s="1" customFormat="1">
      <c r="F272" s="3"/>
      <c r="G272" s="3"/>
      <c r="H272" s="3"/>
      <c r="I272" s="3"/>
      <c r="J272" s="3"/>
      <c r="K272" s="3"/>
    </row>
    <row r="273" spans="6:11" s="1" customFormat="1">
      <c r="F273" s="3"/>
      <c r="G273" s="3"/>
      <c r="H273" s="3"/>
      <c r="I273" s="3"/>
      <c r="J273" s="3"/>
      <c r="K273" s="3"/>
    </row>
    <row r="274" spans="6:11" s="1" customFormat="1">
      <c r="F274" s="3"/>
      <c r="G274" s="3"/>
      <c r="H274" s="3"/>
      <c r="I274" s="3"/>
      <c r="J274" s="3"/>
      <c r="K274" s="3"/>
    </row>
    <row r="275" spans="6:11" s="1" customFormat="1">
      <c r="F275" s="3"/>
      <c r="G275" s="3"/>
      <c r="H275" s="3"/>
      <c r="I275" s="3"/>
      <c r="J275" s="3"/>
      <c r="K275" s="3"/>
    </row>
    <row r="276" spans="6:11" s="1" customFormat="1">
      <c r="F276" s="3"/>
      <c r="G276" s="3"/>
      <c r="H276" s="3"/>
      <c r="I276" s="3"/>
      <c r="J276" s="3"/>
      <c r="K276" s="3"/>
    </row>
    <row r="277" spans="6:11" s="1" customFormat="1">
      <c r="F277" s="3"/>
      <c r="G277" s="3"/>
      <c r="H277" s="3"/>
      <c r="I277" s="3"/>
      <c r="J277" s="3"/>
      <c r="K277" s="3"/>
    </row>
    <row r="278" spans="6:11" s="1" customFormat="1">
      <c r="F278" s="3"/>
      <c r="G278" s="3"/>
      <c r="H278" s="3"/>
      <c r="I278" s="3"/>
      <c r="J278" s="3"/>
      <c r="K278" s="3"/>
    </row>
    <row r="279" spans="6:11" s="1" customFormat="1">
      <c r="F279" s="3"/>
      <c r="G279" s="3"/>
      <c r="H279" s="3"/>
      <c r="I279" s="3"/>
      <c r="J279" s="3"/>
      <c r="K279" s="3"/>
    </row>
    <row r="280" spans="6:11" s="1" customFormat="1">
      <c r="F280" s="3"/>
      <c r="G280" s="3"/>
      <c r="H280" s="3"/>
      <c r="I280" s="3"/>
      <c r="J280" s="3"/>
      <c r="K280" s="3"/>
    </row>
    <row r="281" spans="6:11" s="1" customFormat="1">
      <c r="F281" s="3"/>
      <c r="G281" s="3"/>
      <c r="H281" s="3"/>
      <c r="I281" s="3"/>
      <c r="J281" s="3"/>
      <c r="K281" s="3"/>
    </row>
    <row r="282" spans="6:11" s="1" customFormat="1">
      <c r="F282" s="3"/>
      <c r="G282" s="3"/>
      <c r="H282" s="3"/>
      <c r="I282" s="3"/>
      <c r="J282" s="3"/>
      <c r="K282" s="3"/>
    </row>
    <row r="283" spans="6:11" s="1" customFormat="1">
      <c r="F283" s="3"/>
      <c r="G283" s="3"/>
      <c r="H283" s="3"/>
      <c r="I283" s="3"/>
      <c r="J283" s="3"/>
      <c r="K283" s="3"/>
    </row>
    <row r="284" spans="6:11" s="1" customFormat="1">
      <c r="F284" s="3"/>
      <c r="G284" s="3"/>
      <c r="H284" s="3"/>
      <c r="I284" s="3"/>
      <c r="J284" s="3"/>
      <c r="K284" s="3"/>
    </row>
    <row r="285" spans="6:11" s="1" customFormat="1">
      <c r="F285" s="3"/>
      <c r="G285" s="3"/>
      <c r="H285" s="3"/>
      <c r="I285" s="3"/>
      <c r="J285" s="3"/>
      <c r="K285" s="3"/>
    </row>
    <row r="286" spans="6:11" s="1" customFormat="1">
      <c r="F286" s="3"/>
      <c r="G286" s="3"/>
      <c r="H286" s="3"/>
      <c r="I286" s="3"/>
      <c r="J286" s="3"/>
      <c r="K286" s="3"/>
    </row>
    <row r="287" spans="6:11" s="1" customFormat="1">
      <c r="F287" s="3"/>
      <c r="G287" s="3"/>
      <c r="H287" s="3"/>
      <c r="I287" s="3"/>
      <c r="J287" s="3"/>
      <c r="K287" s="3"/>
    </row>
    <row r="288" spans="6:11" s="1" customFormat="1">
      <c r="F288" s="3"/>
      <c r="G288" s="3"/>
      <c r="H288" s="3"/>
      <c r="I288" s="3"/>
      <c r="J288" s="3"/>
      <c r="K288" s="3"/>
    </row>
    <row r="289" spans="6:11" s="1" customFormat="1">
      <c r="F289" s="3"/>
      <c r="G289" s="3"/>
      <c r="H289" s="3"/>
      <c r="I289" s="3"/>
      <c r="J289" s="3"/>
      <c r="K289" s="3"/>
    </row>
    <row r="290" spans="6:11" s="1" customFormat="1">
      <c r="F290" s="3"/>
      <c r="G290" s="3"/>
      <c r="H290" s="3"/>
      <c r="I290" s="3"/>
      <c r="J290" s="3"/>
      <c r="K290" s="3"/>
    </row>
    <row r="291" spans="6:11" s="1" customFormat="1">
      <c r="F291" s="3"/>
      <c r="G291" s="3"/>
      <c r="H291" s="3"/>
      <c r="I291" s="3"/>
      <c r="J291" s="3"/>
      <c r="K291" s="3"/>
    </row>
    <row r="292" spans="6:11" s="1" customFormat="1">
      <c r="F292" s="3"/>
      <c r="G292" s="3"/>
      <c r="H292" s="3"/>
      <c r="I292" s="3"/>
      <c r="J292" s="3"/>
      <c r="K292" s="3"/>
    </row>
    <row r="293" spans="6:11" s="1" customFormat="1">
      <c r="F293" s="3"/>
      <c r="G293" s="3"/>
      <c r="H293" s="3"/>
      <c r="I293" s="3"/>
      <c r="J293" s="3"/>
      <c r="K293" s="3"/>
    </row>
    <row r="294" spans="6:11" s="1" customFormat="1">
      <c r="F294" s="3"/>
      <c r="G294" s="3"/>
      <c r="H294" s="3"/>
      <c r="I294" s="3"/>
      <c r="J294" s="3"/>
      <c r="K294" s="3"/>
    </row>
    <row r="295" spans="6:11" s="1" customFormat="1">
      <c r="F295" s="3"/>
      <c r="G295" s="3"/>
      <c r="H295" s="3"/>
      <c r="I295" s="3"/>
      <c r="J295" s="3"/>
      <c r="K295" s="3"/>
    </row>
    <row r="296" spans="6:11" s="1" customFormat="1">
      <c r="F296" s="3"/>
      <c r="G296" s="3"/>
      <c r="H296" s="3"/>
      <c r="I296" s="3"/>
      <c r="J296" s="3"/>
      <c r="K296" s="3"/>
    </row>
    <row r="297" spans="6:11" s="1" customFormat="1">
      <c r="F297" s="3"/>
      <c r="G297" s="3"/>
      <c r="H297" s="3"/>
      <c r="I297" s="3"/>
      <c r="J297" s="3"/>
      <c r="K297" s="3"/>
    </row>
    <row r="298" spans="6:11" s="1" customFormat="1">
      <c r="F298" s="3"/>
      <c r="G298" s="3"/>
      <c r="H298" s="3"/>
      <c r="I298" s="3"/>
      <c r="J298" s="3"/>
      <c r="K298" s="3"/>
    </row>
    <row r="299" spans="6:11" s="1" customFormat="1">
      <c r="F299" s="3"/>
      <c r="G299" s="3"/>
      <c r="H299" s="3"/>
      <c r="I299" s="3"/>
      <c r="J299" s="3"/>
      <c r="K299" s="3"/>
    </row>
    <row r="300" spans="6:11" s="1" customFormat="1">
      <c r="F300" s="3"/>
      <c r="G300" s="3"/>
      <c r="H300" s="3"/>
      <c r="I300" s="3"/>
      <c r="J300" s="3"/>
      <c r="K300" s="3"/>
    </row>
    <row r="301" spans="6:11" s="1" customFormat="1">
      <c r="F301" s="3"/>
      <c r="G301" s="3"/>
      <c r="H301" s="3"/>
      <c r="I301" s="3"/>
      <c r="J301" s="3"/>
      <c r="K301" s="3"/>
    </row>
    <row r="302" spans="6:11" s="1" customFormat="1">
      <c r="F302" s="3"/>
      <c r="G302" s="3"/>
      <c r="H302" s="3"/>
      <c r="I302" s="3"/>
      <c r="J302" s="3"/>
      <c r="K302" s="3"/>
    </row>
    <row r="303" spans="6:11" s="1" customFormat="1">
      <c r="F303" s="3"/>
      <c r="G303" s="3"/>
      <c r="H303" s="3"/>
      <c r="I303" s="3"/>
      <c r="J303" s="3"/>
      <c r="K303" s="3"/>
    </row>
    <row r="304" spans="6:11" s="1" customFormat="1">
      <c r="F304" s="3"/>
      <c r="G304" s="3"/>
      <c r="H304" s="3"/>
      <c r="I304" s="3"/>
      <c r="J304" s="3"/>
      <c r="K304" s="3"/>
    </row>
    <row r="305" spans="6:11" s="1" customFormat="1">
      <c r="F305" s="3"/>
      <c r="G305" s="3"/>
      <c r="H305" s="3"/>
      <c r="I305" s="3"/>
      <c r="J305" s="3"/>
      <c r="K305" s="3"/>
    </row>
    <row r="306" spans="6:11" s="1" customFormat="1">
      <c r="F306" s="3"/>
      <c r="G306" s="3"/>
      <c r="H306" s="3"/>
      <c r="I306" s="3"/>
      <c r="J306" s="3"/>
      <c r="K306" s="3"/>
    </row>
    <row r="307" spans="6:11" s="1" customFormat="1">
      <c r="F307" s="3"/>
      <c r="G307" s="3"/>
      <c r="H307" s="3"/>
      <c r="I307" s="3"/>
      <c r="J307" s="3"/>
      <c r="K307" s="3"/>
    </row>
    <row r="308" spans="6:11" s="1" customFormat="1">
      <c r="F308" s="3"/>
      <c r="G308" s="3"/>
      <c r="H308" s="3"/>
      <c r="I308" s="3"/>
      <c r="J308" s="3"/>
      <c r="K308" s="3"/>
    </row>
    <row r="309" spans="6:11" s="1" customFormat="1">
      <c r="F309" s="3"/>
      <c r="G309" s="3"/>
      <c r="H309" s="3"/>
      <c r="I309" s="3"/>
      <c r="J309" s="3"/>
      <c r="K309" s="3"/>
    </row>
    <row r="310" spans="6:11" s="1" customFormat="1">
      <c r="F310" s="3"/>
      <c r="G310" s="3"/>
      <c r="H310" s="3"/>
      <c r="I310" s="3"/>
      <c r="J310" s="3"/>
      <c r="K310" s="3"/>
    </row>
    <row r="311" spans="6:11" s="1" customFormat="1">
      <c r="F311" s="3"/>
      <c r="G311" s="3"/>
      <c r="H311" s="3"/>
      <c r="I311" s="3"/>
      <c r="J311" s="3"/>
      <c r="K311" s="3"/>
    </row>
    <row r="312" spans="6:11" s="1" customFormat="1">
      <c r="F312" s="3"/>
      <c r="G312" s="3"/>
      <c r="H312" s="3"/>
      <c r="I312" s="3"/>
      <c r="J312" s="3"/>
      <c r="K312" s="3"/>
    </row>
    <row r="313" spans="6:11" s="1" customFormat="1">
      <c r="F313" s="3"/>
      <c r="G313" s="3"/>
      <c r="H313" s="3"/>
      <c r="I313" s="3"/>
      <c r="J313" s="3"/>
      <c r="K313" s="3"/>
    </row>
    <row r="314" spans="6:11" s="1" customFormat="1">
      <c r="F314" s="3"/>
      <c r="G314" s="3"/>
      <c r="H314" s="3"/>
      <c r="I314" s="3"/>
      <c r="J314" s="3"/>
      <c r="K314" s="3"/>
    </row>
    <row r="315" spans="6:11" s="1" customFormat="1">
      <c r="F315" s="3"/>
      <c r="G315" s="3"/>
      <c r="H315" s="3"/>
      <c r="I315" s="3"/>
      <c r="J315" s="3"/>
      <c r="K315" s="3"/>
    </row>
    <row r="316" spans="6:11" s="1" customFormat="1">
      <c r="F316" s="3"/>
      <c r="G316" s="3"/>
      <c r="H316" s="3"/>
      <c r="I316" s="3"/>
      <c r="J316" s="3"/>
      <c r="K316" s="3"/>
    </row>
    <row r="317" spans="6:11" s="1" customFormat="1">
      <c r="F317" s="3"/>
      <c r="G317" s="3"/>
      <c r="H317" s="3"/>
      <c r="I317" s="3"/>
      <c r="J317" s="3"/>
      <c r="K317" s="3"/>
    </row>
    <row r="318" spans="6:11" s="1" customFormat="1">
      <c r="F318" s="3"/>
      <c r="G318" s="3"/>
      <c r="H318" s="3"/>
      <c r="I318" s="3"/>
      <c r="J318" s="3"/>
      <c r="K318" s="3"/>
    </row>
    <row r="319" spans="6:11" s="1" customFormat="1">
      <c r="F319" s="3"/>
      <c r="G319" s="3"/>
      <c r="H319" s="3"/>
      <c r="I319" s="3"/>
      <c r="J319" s="3"/>
      <c r="K319" s="3"/>
    </row>
    <row r="320" spans="6:11" s="1" customFormat="1">
      <c r="F320" s="3"/>
      <c r="G320" s="3"/>
      <c r="H320" s="3"/>
      <c r="I320" s="3"/>
      <c r="J320" s="3"/>
      <c r="K320" s="3"/>
    </row>
    <row r="321" spans="6:11" s="1" customFormat="1">
      <c r="F321" s="3"/>
      <c r="G321" s="3"/>
      <c r="H321" s="3"/>
      <c r="I321" s="3"/>
      <c r="J321" s="3"/>
      <c r="K321" s="3"/>
    </row>
    <row r="322" spans="6:11" s="1" customFormat="1">
      <c r="F322" s="3"/>
      <c r="G322" s="3"/>
      <c r="H322" s="3"/>
      <c r="I322" s="3"/>
      <c r="J322" s="3"/>
      <c r="K322" s="3"/>
    </row>
    <row r="323" spans="6:11" s="1" customFormat="1">
      <c r="F323" s="3"/>
      <c r="G323" s="3"/>
      <c r="H323" s="3"/>
      <c r="I323" s="3"/>
      <c r="J323" s="3"/>
      <c r="K323" s="3"/>
    </row>
    <row r="324" spans="6:11" s="1" customFormat="1">
      <c r="F324" s="3"/>
      <c r="G324" s="3"/>
      <c r="H324" s="3"/>
      <c r="I324" s="3"/>
      <c r="J324" s="3"/>
      <c r="K324" s="3"/>
    </row>
    <row r="325" spans="6:11" s="1" customFormat="1">
      <c r="F325" s="3"/>
      <c r="G325" s="3"/>
      <c r="H325" s="3"/>
      <c r="I325" s="3"/>
      <c r="J325" s="3"/>
      <c r="K325" s="3"/>
    </row>
    <row r="326" spans="6:11" s="1" customFormat="1">
      <c r="F326" s="3"/>
      <c r="G326" s="3"/>
      <c r="H326" s="3"/>
      <c r="I326" s="3"/>
      <c r="J326" s="3"/>
      <c r="K326" s="3"/>
    </row>
    <row r="327" spans="6:11" s="1" customFormat="1">
      <c r="F327" s="3"/>
      <c r="G327" s="3"/>
      <c r="H327" s="3"/>
      <c r="I327" s="3"/>
      <c r="J327" s="3"/>
      <c r="K327" s="3"/>
    </row>
    <row r="328" spans="6:11" s="1" customFormat="1">
      <c r="F328" s="3"/>
      <c r="G328" s="3"/>
      <c r="H328" s="3"/>
      <c r="I328" s="3"/>
      <c r="J328" s="3"/>
      <c r="K328" s="3"/>
    </row>
    <row r="329" spans="6:11" s="1" customFormat="1">
      <c r="F329" s="3"/>
      <c r="G329" s="3"/>
      <c r="H329" s="3"/>
      <c r="I329" s="3"/>
      <c r="J329" s="3"/>
      <c r="K329" s="3"/>
    </row>
    <row r="330" spans="6:11" s="1" customFormat="1">
      <c r="F330" s="3"/>
      <c r="G330" s="3"/>
      <c r="H330" s="3"/>
      <c r="I330" s="3"/>
      <c r="J330" s="3"/>
      <c r="K330" s="3"/>
    </row>
    <row r="331" spans="6:11" s="1" customFormat="1">
      <c r="F331" s="3"/>
      <c r="G331" s="3"/>
      <c r="H331" s="3"/>
      <c r="I331" s="3"/>
      <c r="J331" s="3"/>
      <c r="K331" s="3"/>
    </row>
    <row r="332" spans="6:11" s="1" customFormat="1">
      <c r="F332" s="3"/>
      <c r="G332" s="3"/>
      <c r="H332" s="3"/>
      <c r="I332" s="3"/>
      <c r="J332" s="3"/>
      <c r="K332" s="3"/>
    </row>
    <row r="333" spans="6:11" s="1" customFormat="1">
      <c r="F333" s="3"/>
      <c r="G333" s="3"/>
      <c r="H333" s="3"/>
      <c r="I333" s="3"/>
      <c r="J333" s="3"/>
      <c r="K333" s="3"/>
    </row>
    <row r="334" spans="6:11" s="1" customFormat="1">
      <c r="F334" s="3"/>
      <c r="G334" s="3"/>
      <c r="H334" s="3"/>
      <c r="I334" s="3"/>
      <c r="J334" s="3"/>
      <c r="K334" s="3"/>
    </row>
    <row r="335" spans="6:11" s="1" customFormat="1">
      <c r="F335" s="3"/>
      <c r="G335" s="3"/>
      <c r="H335" s="3"/>
      <c r="I335" s="3"/>
      <c r="J335" s="3"/>
      <c r="K335" s="3"/>
    </row>
    <row r="336" spans="6:11" s="1" customFormat="1">
      <c r="F336" s="3"/>
      <c r="G336" s="3"/>
      <c r="H336" s="3"/>
      <c r="I336" s="3"/>
      <c r="J336" s="3"/>
      <c r="K336" s="3"/>
    </row>
    <row r="337" spans="6:11" s="1" customFormat="1">
      <c r="F337" s="3"/>
      <c r="G337" s="3"/>
      <c r="H337" s="3"/>
      <c r="I337" s="3"/>
      <c r="J337" s="3"/>
      <c r="K337" s="3"/>
    </row>
    <row r="338" spans="6:11" s="1" customFormat="1">
      <c r="F338" s="3"/>
      <c r="G338" s="3"/>
      <c r="H338" s="3"/>
      <c r="I338" s="3"/>
      <c r="J338" s="3"/>
      <c r="K338" s="3"/>
    </row>
    <row r="339" spans="6:11" s="1" customFormat="1">
      <c r="F339" s="3"/>
      <c r="G339" s="3"/>
      <c r="H339" s="3"/>
      <c r="I339" s="3"/>
      <c r="J339" s="3"/>
      <c r="K339" s="3"/>
    </row>
    <row r="340" spans="6:11" s="1" customFormat="1">
      <c r="F340" s="3"/>
      <c r="G340" s="3"/>
      <c r="H340" s="3"/>
      <c r="I340" s="3"/>
      <c r="J340" s="3"/>
      <c r="K340" s="3"/>
    </row>
    <row r="341" spans="6:11" s="1" customFormat="1">
      <c r="F341" s="3"/>
      <c r="G341" s="3"/>
      <c r="H341" s="3"/>
      <c r="I341" s="3"/>
      <c r="J341" s="3"/>
      <c r="K341" s="3"/>
    </row>
    <row r="342" spans="6:11" s="1" customFormat="1">
      <c r="F342" s="3"/>
      <c r="G342" s="3"/>
      <c r="H342" s="3"/>
      <c r="I342" s="3"/>
      <c r="J342" s="3"/>
      <c r="K342" s="3"/>
    </row>
    <row r="343" spans="6:11" s="1" customFormat="1">
      <c r="F343" s="3"/>
      <c r="G343" s="3"/>
      <c r="H343" s="3"/>
      <c r="I343" s="3"/>
      <c r="J343" s="3"/>
      <c r="K343" s="3"/>
    </row>
    <row r="344" spans="6:11" s="1" customFormat="1">
      <c r="F344" s="3"/>
      <c r="G344" s="3"/>
      <c r="H344" s="3"/>
      <c r="I344" s="3"/>
      <c r="J344" s="3"/>
      <c r="K344" s="3"/>
    </row>
    <row r="345" spans="6:11" s="1" customFormat="1">
      <c r="F345" s="3"/>
      <c r="G345" s="3"/>
      <c r="H345" s="3"/>
      <c r="I345" s="3"/>
      <c r="J345" s="3"/>
      <c r="K345" s="3"/>
    </row>
    <row r="346" spans="6:11" s="1" customFormat="1">
      <c r="F346" s="3"/>
      <c r="G346" s="3"/>
      <c r="H346" s="3"/>
      <c r="I346" s="3"/>
      <c r="J346" s="3"/>
      <c r="K346" s="3"/>
    </row>
    <row r="347" spans="6:11" s="1" customFormat="1">
      <c r="F347" s="3"/>
      <c r="G347" s="3"/>
      <c r="H347" s="3"/>
      <c r="I347" s="3"/>
      <c r="J347" s="3"/>
      <c r="K347" s="3"/>
    </row>
    <row r="348" spans="6:11" s="1" customFormat="1">
      <c r="F348" s="3"/>
      <c r="G348" s="3"/>
      <c r="H348" s="3"/>
      <c r="I348" s="3"/>
      <c r="J348" s="3"/>
      <c r="K348" s="3"/>
    </row>
    <row r="349" spans="6:11" s="1" customFormat="1">
      <c r="F349" s="3"/>
      <c r="G349" s="3"/>
      <c r="H349" s="3"/>
      <c r="I349" s="3"/>
      <c r="J349" s="3"/>
      <c r="K349" s="3"/>
    </row>
    <row r="350" spans="6:11" s="1" customFormat="1">
      <c r="F350" s="3"/>
      <c r="G350" s="3"/>
      <c r="H350" s="3"/>
      <c r="I350" s="3"/>
      <c r="J350" s="3"/>
      <c r="K350" s="3"/>
    </row>
    <row r="351" spans="6:11" s="1" customFormat="1">
      <c r="F351" s="3"/>
      <c r="G351" s="3"/>
      <c r="H351" s="3"/>
      <c r="I351" s="3"/>
      <c r="J351" s="3"/>
      <c r="K351" s="3"/>
    </row>
    <row r="352" spans="6:11" s="1" customFormat="1">
      <c r="F352" s="3"/>
      <c r="G352" s="3"/>
      <c r="H352" s="3"/>
      <c r="I352" s="3"/>
      <c r="J352" s="3"/>
      <c r="K352" s="3"/>
    </row>
    <row r="353" spans="1:11" s="1" customFormat="1">
      <c r="F353" s="3"/>
      <c r="G353" s="3"/>
      <c r="H353" s="3"/>
      <c r="I353" s="3"/>
      <c r="J353" s="3"/>
      <c r="K353" s="3"/>
    </row>
    <row r="354" spans="1:11" s="1" customFormat="1">
      <c r="F354" s="3"/>
      <c r="G354" s="3"/>
      <c r="H354" s="3"/>
      <c r="I354" s="3"/>
      <c r="J354" s="3"/>
      <c r="K354" s="3"/>
    </row>
    <row r="355" spans="1:11" s="1" customFormat="1">
      <c r="F355" s="3"/>
      <c r="G355" s="3"/>
      <c r="H355" s="3"/>
      <c r="I355" s="3"/>
      <c r="J355" s="3"/>
      <c r="K355" s="3"/>
    </row>
    <row r="356" spans="1:11" s="1" customFormat="1">
      <c r="F356" s="3"/>
      <c r="G356" s="3"/>
      <c r="H356" s="3"/>
      <c r="I356" s="3"/>
      <c r="J356" s="3"/>
      <c r="K356" s="3"/>
    </row>
    <row r="357" spans="1:11" s="1" customFormat="1">
      <c r="F357" s="3"/>
      <c r="G357" s="3"/>
      <c r="H357" s="3"/>
      <c r="I357" s="3"/>
      <c r="J357" s="3"/>
      <c r="K357" s="3"/>
    </row>
    <row r="358" spans="1:11" s="1" customFormat="1">
      <c r="A358" s="126"/>
    </row>
    <row r="359" spans="1:11" s="1" customFormat="1">
      <c r="A359" s="126"/>
    </row>
    <row r="360" spans="1:11" s="1" customFormat="1">
      <c r="A360" s="126"/>
    </row>
  </sheetData>
  <mergeCells count="42">
    <mergeCell ref="E3:J3"/>
    <mergeCell ref="P3:R3"/>
    <mergeCell ref="C5:E6"/>
    <mergeCell ref="F5:F6"/>
    <mergeCell ref="G5:G6"/>
    <mergeCell ref="H5:K5"/>
    <mergeCell ref="L5:L6"/>
    <mergeCell ref="O5:Q5"/>
    <mergeCell ref="R5:R6"/>
    <mergeCell ref="A7:A21"/>
    <mergeCell ref="D7:E7"/>
    <mergeCell ref="D13:E13"/>
    <mergeCell ref="D14:E14"/>
    <mergeCell ref="D20:E20"/>
    <mergeCell ref="D21:E21"/>
    <mergeCell ref="A22:A47"/>
    <mergeCell ref="D22:E22"/>
    <mergeCell ref="D39:E39"/>
    <mergeCell ref="D47:E47"/>
    <mergeCell ref="A48:A102"/>
    <mergeCell ref="D95:E95"/>
    <mergeCell ref="D102:E102"/>
    <mergeCell ref="E164:E165"/>
    <mergeCell ref="C103:E103"/>
    <mergeCell ref="A104:A122"/>
    <mergeCell ref="D114:E114"/>
    <mergeCell ref="D121:E121"/>
    <mergeCell ref="C122:E122"/>
    <mergeCell ref="A123:A156"/>
    <mergeCell ref="D135:E135"/>
    <mergeCell ref="D150:E150"/>
    <mergeCell ref="D156:E156"/>
    <mergeCell ref="C157:E157"/>
    <mergeCell ref="C158:E158"/>
    <mergeCell ref="C159:E159"/>
    <mergeCell ref="C161:E161"/>
    <mergeCell ref="C162:E162"/>
    <mergeCell ref="F164:F165"/>
    <mergeCell ref="G164:G165"/>
    <mergeCell ref="L164:L165"/>
    <mergeCell ref="H165:K165"/>
    <mergeCell ref="O165:Q165"/>
  </mergeCells>
  <phoneticPr fontId="2"/>
  <printOptions horizontalCentered="1"/>
  <pageMargins left="0" right="0" top="0.19685039370078741" bottom="0.19685039370078741" header="0" footer="0"/>
  <pageSetup paperSize="8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25年度補正③</vt:lpstr>
      <vt:lpstr>26年度当初</vt:lpstr>
      <vt:lpstr>26年度当初 (2)</vt:lpstr>
      <vt:lpstr>Sheet1</vt:lpstr>
      <vt:lpstr>'25年度補正③'!Print_Area</vt:lpstr>
      <vt:lpstr>'26年度当初'!Print_Area</vt:lpstr>
      <vt:lpstr>'26年度当初 (2)'!Print_Area</vt:lpstr>
    </vt:vector>
  </TitlesOfParts>
  <Company>山梨県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山梨県</dc:creator>
  <cp:lastModifiedBy>owner2</cp:lastModifiedBy>
  <cp:lastPrinted>2014-03-14T03:02:52Z</cp:lastPrinted>
  <dcterms:created xsi:type="dcterms:W3CDTF">2000-10-31T07:54:55Z</dcterms:created>
  <dcterms:modified xsi:type="dcterms:W3CDTF">2014-10-30T00:42:50Z</dcterms:modified>
</cp:coreProperties>
</file>